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filterPrivacy="1" showInkAnnotation="0" autoCompressPictures="0"/>
  <bookViews>
    <workbookView xWindow="3160" yWindow="120" windowWidth="25600" windowHeight="16060" tabRatio="500"/>
  </bookViews>
  <sheets>
    <sheet name="eBay管理シート" sheetId="1" r:id="rId1"/>
    <sheet name="ヤフオク管理シート" sheetId="3" r:id="rId2"/>
    <sheet name="リスト" sheetId="2" r:id="rId3"/>
  </sheets>
  <definedNames>
    <definedName name="ステータス">リスト!$A$2:$A$13</definedName>
    <definedName name="落札手数料">リスト!$B$2:$B$9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3" l="1"/>
  <c r="A4" i="3"/>
  <c r="A5" i="3"/>
  <c r="A6" i="3"/>
  <c r="A7" i="3"/>
  <c r="A8" i="3"/>
  <c r="A9" i="3"/>
  <c r="A10" i="3"/>
  <c r="A11" i="3"/>
  <c r="J3" i="3"/>
  <c r="J4" i="3"/>
  <c r="J5" i="3"/>
  <c r="J6" i="3"/>
  <c r="J7" i="3"/>
  <c r="J8" i="3"/>
  <c r="J9" i="3"/>
  <c r="J10" i="3"/>
  <c r="J11" i="3"/>
  <c r="M3" i="3"/>
  <c r="M4" i="3"/>
  <c r="M5" i="3"/>
  <c r="M6" i="3"/>
  <c r="M7" i="3"/>
  <c r="M8" i="3"/>
  <c r="M9" i="3"/>
  <c r="M10" i="3"/>
  <c r="M11" i="3"/>
  <c r="N3" i="3"/>
  <c r="N4" i="3"/>
  <c r="N5" i="3"/>
  <c r="N6" i="3"/>
  <c r="N7" i="3"/>
  <c r="N8" i="3"/>
  <c r="N9" i="3"/>
  <c r="N10" i="3"/>
  <c r="N11" i="3"/>
  <c r="O3" i="3"/>
  <c r="O4" i="3"/>
  <c r="O5" i="3"/>
  <c r="O6" i="3"/>
  <c r="O7" i="3"/>
  <c r="O8" i="3"/>
  <c r="O9" i="3"/>
  <c r="O10" i="3"/>
  <c r="O11" i="3"/>
  <c r="R3" i="3"/>
  <c r="R4" i="3"/>
  <c r="R5" i="3"/>
  <c r="R6" i="3"/>
  <c r="R7" i="3"/>
  <c r="R8" i="3"/>
  <c r="R9" i="3"/>
  <c r="R10" i="3"/>
  <c r="R11" i="3"/>
  <c r="S3" i="3"/>
  <c r="S4" i="3"/>
  <c r="S5" i="3"/>
  <c r="S6" i="3"/>
  <c r="S7" i="3"/>
  <c r="S8" i="3"/>
  <c r="S9" i="3"/>
  <c r="S10" i="3"/>
  <c r="S11" i="3"/>
  <c r="A2" i="3"/>
  <c r="J2" i="3"/>
  <c r="M2" i="3"/>
  <c r="N2" i="3"/>
  <c r="O2" i="3"/>
  <c r="R2" i="3"/>
  <c r="S2" i="3"/>
  <c r="A11" i="1"/>
  <c r="J11" i="1"/>
  <c r="M11" i="1"/>
  <c r="P11" i="1"/>
  <c r="Q11" i="1"/>
  <c r="R11" i="1"/>
  <c r="S11" i="1"/>
  <c r="U11" i="1"/>
  <c r="X11" i="1"/>
  <c r="Y11" i="1"/>
  <c r="A10" i="1"/>
  <c r="J10" i="1"/>
  <c r="M10" i="1"/>
  <c r="P10" i="1"/>
  <c r="Q10" i="1"/>
  <c r="R10" i="1"/>
  <c r="S10" i="1"/>
  <c r="U10" i="1"/>
  <c r="X10" i="1"/>
  <c r="Y10" i="1"/>
  <c r="A9" i="1"/>
  <c r="J9" i="1"/>
  <c r="M9" i="1"/>
  <c r="P9" i="1"/>
  <c r="Q9" i="1"/>
  <c r="R9" i="1"/>
  <c r="S9" i="1"/>
  <c r="U9" i="1"/>
  <c r="X9" i="1"/>
  <c r="Y9" i="1"/>
  <c r="A8" i="1"/>
  <c r="J8" i="1"/>
  <c r="M8" i="1"/>
  <c r="P8" i="1"/>
  <c r="Q8" i="1"/>
  <c r="R8" i="1"/>
  <c r="S8" i="1"/>
  <c r="U8" i="1"/>
  <c r="X8" i="1"/>
  <c r="Y8" i="1"/>
  <c r="A7" i="1"/>
  <c r="J7" i="1"/>
  <c r="M7" i="1"/>
  <c r="P7" i="1"/>
  <c r="Q7" i="1"/>
  <c r="R7" i="1"/>
  <c r="S7" i="1"/>
  <c r="U7" i="1"/>
  <c r="X7" i="1"/>
  <c r="Y7" i="1"/>
  <c r="A6" i="1"/>
  <c r="J6" i="1"/>
  <c r="M6" i="1"/>
  <c r="P6" i="1"/>
  <c r="Q6" i="1"/>
  <c r="R6" i="1"/>
  <c r="S6" i="1"/>
  <c r="U6" i="1"/>
  <c r="X6" i="1"/>
  <c r="Y6" i="1"/>
  <c r="A5" i="1"/>
  <c r="J5" i="1"/>
  <c r="M5" i="1"/>
  <c r="P5" i="1"/>
  <c r="Q5" i="1"/>
  <c r="R5" i="1"/>
  <c r="S5" i="1"/>
  <c r="U5" i="1"/>
  <c r="X5" i="1"/>
  <c r="Y5" i="1"/>
  <c r="A4" i="1"/>
  <c r="J4" i="1"/>
  <c r="M4" i="1"/>
  <c r="P4" i="1"/>
  <c r="Q4" i="1"/>
  <c r="R4" i="1"/>
  <c r="S4" i="1"/>
  <c r="U4" i="1"/>
  <c r="X4" i="1"/>
  <c r="Y4" i="1"/>
  <c r="A3" i="1"/>
  <c r="J3" i="1"/>
  <c r="M3" i="1"/>
  <c r="P3" i="1"/>
  <c r="Q3" i="1"/>
  <c r="R3" i="1"/>
  <c r="S3" i="1"/>
  <c r="U3" i="1"/>
  <c r="X3" i="1"/>
  <c r="Y3" i="1"/>
  <c r="A2" i="1"/>
  <c r="J2" i="1"/>
  <c r="M2" i="1"/>
  <c r="P2" i="1"/>
  <c r="Q2" i="1"/>
  <c r="R2" i="1"/>
  <c r="S2" i="1"/>
  <c r="U2" i="1"/>
  <c r="X2" i="1"/>
  <c r="Y2" i="1"/>
</calcChain>
</file>

<file path=xl/sharedStrings.xml><?xml version="1.0" encoding="utf-8"?>
<sst xmlns="http://schemas.openxmlformats.org/spreadsheetml/2006/main" count="89" uniqueCount="61">
  <si>
    <t>管理番号</t>
    <rPh sb="0" eb="4">
      <t>カンリバンゴウ</t>
    </rPh>
    <phoneticPr fontId="2"/>
  </si>
  <si>
    <t>商品名</t>
    <rPh sb="0" eb="3">
      <t>ショウヒンメイ</t>
    </rPh>
    <phoneticPr fontId="2"/>
  </si>
  <si>
    <t>ステータス</t>
    <phoneticPr fontId="2"/>
  </si>
  <si>
    <t>仕入日</t>
    <rPh sb="0" eb="3">
      <t>シイレビ</t>
    </rPh>
    <phoneticPr fontId="2"/>
  </si>
  <si>
    <t>仕入先</t>
    <rPh sb="0" eb="3">
      <t>シイレサキ</t>
    </rPh>
    <phoneticPr fontId="2"/>
  </si>
  <si>
    <t>仕入価格</t>
    <rPh sb="0" eb="2">
      <t>シイレ</t>
    </rPh>
    <rPh sb="2" eb="4">
      <t>カカク</t>
    </rPh>
    <phoneticPr fontId="2"/>
  </si>
  <si>
    <t>出品日</t>
    <rPh sb="0" eb="2">
      <t>シュッピン</t>
    </rPh>
    <rPh sb="2" eb="3">
      <t>ビ</t>
    </rPh>
    <phoneticPr fontId="2"/>
  </si>
  <si>
    <t>出品タイトル</t>
    <rPh sb="0" eb="2">
      <t>シュッピン</t>
    </rPh>
    <phoneticPr fontId="2"/>
  </si>
  <si>
    <t>販売日</t>
    <rPh sb="0" eb="3">
      <t>ハンバイビ</t>
    </rPh>
    <phoneticPr fontId="2"/>
  </si>
  <si>
    <t>回転日数</t>
    <rPh sb="0" eb="4">
      <t>カイテンニッスウ</t>
    </rPh>
    <phoneticPr fontId="2"/>
  </si>
  <si>
    <t>商品価格</t>
    <rPh sb="0" eb="4">
      <t>ショウヒンカカク</t>
    </rPh>
    <phoneticPr fontId="2"/>
  </si>
  <si>
    <t>送料</t>
    <rPh sb="0" eb="2">
      <t>ソウリョウ</t>
    </rPh>
    <phoneticPr fontId="2"/>
  </si>
  <si>
    <t>売上金額</t>
    <rPh sb="0" eb="2">
      <t>ウリアゲ</t>
    </rPh>
    <rPh sb="2" eb="4">
      <t>キンガク</t>
    </rPh>
    <phoneticPr fontId="2"/>
  </si>
  <si>
    <t>出品手数料</t>
    <rPh sb="0" eb="5">
      <t>シュッピンテスウリョウ</t>
    </rPh>
    <phoneticPr fontId="2"/>
  </si>
  <si>
    <t>落札手数料%</t>
    <rPh sb="0" eb="2">
      <t>ラクサツ</t>
    </rPh>
    <rPh sb="2" eb="5">
      <t>テスウリョウ</t>
    </rPh>
    <phoneticPr fontId="2"/>
  </si>
  <si>
    <t>落札手数料$</t>
    <rPh sb="0" eb="5">
      <t>ラクサツテスウリョウ</t>
    </rPh>
    <phoneticPr fontId="2"/>
  </si>
  <si>
    <t>PayPal手数料$</t>
    <rPh sb="6" eb="9">
      <t>テスウリョウ</t>
    </rPh>
    <phoneticPr fontId="2"/>
  </si>
  <si>
    <t>売上総計$</t>
    <rPh sb="0" eb="2">
      <t>ウリアゲ</t>
    </rPh>
    <rPh sb="2" eb="4">
      <t>ソウケイ</t>
    </rPh>
    <phoneticPr fontId="2"/>
  </si>
  <si>
    <t>為替1$=○円</t>
    <rPh sb="0" eb="2">
      <t>カワセ</t>
    </rPh>
    <rPh sb="6" eb="7">
      <t>エン</t>
    </rPh>
    <phoneticPr fontId="2"/>
  </si>
  <si>
    <t>売上総計¥</t>
    <rPh sb="0" eb="2">
      <t>ウリアゲ</t>
    </rPh>
    <rPh sb="2" eb="4">
      <t>ソウケイ</t>
    </rPh>
    <phoneticPr fontId="2"/>
  </si>
  <si>
    <t>その他費用</t>
    <rPh sb="2" eb="3">
      <t>タ</t>
    </rPh>
    <rPh sb="3" eb="5">
      <t>ヒヨウ</t>
    </rPh>
    <phoneticPr fontId="2"/>
  </si>
  <si>
    <t>利益</t>
    <rPh sb="0" eb="2">
      <t>リエキ</t>
    </rPh>
    <phoneticPr fontId="2"/>
  </si>
  <si>
    <t>利益率</t>
    <rPh sb="0" eb="3">
      <t>リエキリツ</t>
    </rPh>
    <phoneticPr fontId="2"/>
  </si>
  <si>
    <t>お問い合わせ番号</t>
    <rPh sb="1" eb="2">
      <t>ト</t>
    </rPh>
    <phoneticPr fontId="2"/>
  </si>
  <si>
    <t>発送先の国</t>
    <rPh sb="0" eb="3">
      <t>ハッソウサキ</t>
    </rPh>
    <rPh sb="4" eb="5">
      <t>クニ</t>
    </rPh>
    <phoneticPr fontId="2"/>
  </si>
  <si>
    <t>注文</t>
    <rPh sb="0" eb="2">
      <t>チュウモン</t>
    </rPh>
    <phoneticPr fontId="2"/>
  </si>
  <si>
    <t>入金完了</t>
    <rPh sb="0" eb="4">
      <t>ニュウキンカンリョウ</t>
    </rPh>
    <phoneticPr fontId="2"/>
  </si>
  <si>
    <t>受取</t>
    <rPh sb="0" eb="2">
      <t>ウケトリ</t>
    </rPh>
    <phoneticPr fontId="2"/>
  </si>
  <si>
    <t>出品完了</t>
    <rPh sb="0" eb="4">
      <t>シュッピンカンリョウ</t>
    </rPh>
    <phoneticPr fontId="2"/>
  </si>
  <si>
    <t>落札</t>
    <rPh sb="0" eb="2">
      <t>ラクサツ</t>
    </rPh>
    <phoneticPr fontId="2"/>
  </si>
  <si>
    <t>入金確認済</t>
    <rPh sb="0" eb="5">
      <t>ニュウキンカクニンズ</t>
    </rPh>
    <phoneticPr fontId="2"/>
  </si>
  <si>
    <t>発送完了</t>
    <rPh sb="0" eb="4">
      <t>ハッソウカンリョウ</t>
    </rPh>
    <phoneticPr fontId="2"/>
  </si>
  <si>
    <t>キャンセル</t>
    <phoneticPr fontId="2"/>
  </si>
  <si>
    <t>一部返金</t>
    <rPh sb="0" eb="4">
      <t>イチブヘンキン</t>
    </rPh>
    <phoneticPr fontId="2"/>
  </si>
  <si>
    <t>発送日</t>
    <rPh sb="0" eb="2">
      <t>ハッソウ</t>
    </rPh>
    <rPh sb="2" eb="3">
      <t>ヒ</t>
    </rPh>
    <phoneticPr fontId="2"/>
  </si>
  <si>
    <t>落札手数料</t>
    <rPh sb="0" eb="5">
      <t>ラクサツ</t>
    </rPh>
    <phoneticPr fontId="2"/>
  </si>
  <si>
    <t>Musical Instruments &amp; Gear</t>
  </si>
  <si>
    <t>Motors Parts &amp; Accessories</t>
  </si>
  <si>
    <t>eBayStore登録なし</t>
  </si>
  <si>
    <t xml:space="preserve">Computer/Tablets &amp; Networking and Video Game Consoles </t>
  </si>
  <si>
    <t>Consumer Electronics, Cameras &amp; Photo, All Video Games &amp; Consoles categories</t>
  </si>
  <si>
    <t>Clothing, Shoes &amp; Accessories, All other categories</t>
  </si>
  <si>
    <t>送料手数料$</t>
    <rPh sb="0" eb="2">
      <t>ソウリョウ</t>
    </rPh>
    <rPh sb="2" eb="5">
      <t>テスウリョウ</t>
    </rPh>
    <phoneticPr fontId="2"/>
  </si>
  <si>
    <t>国際送料</t>
    <rPh sb="0" eb="2">
      <t>コクサイ</t>
    </rPh>
    <rPh sb="2" eb="4">
      <t>ソウリョウ222</t>
    </rPh>
    <phoneticPr fontId="2"/>
  </si>
  <si>
    <t>落札手数料</t>
    <rPh sb="0" eb="5">
      <t>ラクサツテスウリョウ</t>
    </rPh>
    <phoneticPr fontId="2"/>
  </si>
  <si>
    <t>売上総計</t>
    <rPh sb="0" eb="2">
      <t>ウリアゲ</t>
    </rPh>
    <rPh sb="2" eb="4">
      <t>ソウケイ</t>
    </rPh>
    <phoneticPr fontId="2"/>
  </si>
  <si>
    <t>国内送料</t>
    <rPh sb="0" eb="2">
      <t>コクナイ</t>
    </rPh>
    <rPh sb="2" eb="4">
      <t>ソウリョウ222</t>
    </rPh>
    <phoneticPr fontId="2"/>
  </si>
  <si>
    <t>備考</t>
    <rPh sb="0" eb="2">
      <t>ビコウ</t>
    </rPh>
    <phoneticPr fontId="2"/>
  </si>
  <si>
    <t>出品取消</t>
    <rPh sb="0" eb="2">
      <t>シュッピント</t>
    </rPh>
    <rPh sb="2" eb="4">
      <t>トリケシ</t>
    </rPh>
    <phoneticPr fontId="2"/>
  </si>
  <si>
    <t>代行業者へ発送</t>
    <rPh sb="0" eb="4">
      <t>ダイコウギョウシャ</t>
    </rPh>
    <rPh sb="5" eb="7">
      <t>ハッソウ</t>
    </rPh>
    <phoneticPr fontId="2"/>
  </si>
  <si>
    <t>sample1</t>
    <phoneticPr fontId="2"/>
  </si>
  <si>
    <t>sample2</t>
  </si>
  <si>
    <t>sample3</t>
  </si>
  <si>
    <t>sample4</t>
  </si>
  <si>
    <t>sample5</t>
  </si>
  <si>
    <t>sample6</t>
  </si>
  <si>
    <t>sample7</t>
  </si>
  <si>
    <t>sample8</t>
  </si>
  <si>
    <t>sample9</t>
  </si>
  <si>
    <t>sample10</t>
  </si>
  <si>
    <t>sample1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</si>
</sst>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&quot;¥&quot;#,##0;[Red]\-&quot;¥&quot;#,##0"/>
    <numFmt numFmtId="177" formatCode="&quot;¥&quot;#,##0.00;[Red]\-&quot;¥&quot;#,##0.00"/>
    <numFmt numFmtId="178" formatCode="m/d/yy;@"/>
    <numFmt numFmtId="179" formatCode="\$#,##0.00;[Red]\-\$#,##0.00"/>
  </numFmts>
  <fonts count="6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color indexed="8"/>
      <name val="ＭＳ Ｐゴシック"/>
      <family val="54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1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Protection="0">
      <alignment vertical="center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178" fontId="0" fillId="0" borderId="0" xfId="0" applyNumberFormat="1"/>
    <xf numFmtId="9" fontId="0" fillId="0" borderId="0" xfId="7" applyFont="1"/>
    <xf numFmtId="176" fontId="0" fillId="0" borderId="0" xfId="0" applyNumberFormat="1"/>
    <xf numFmtId="176" fontId="0" fillId="2" borderId="0" xfId="0" applyNumberFormat="1" applyFill="1"/>
    <xf numFmtId="177" fontId="0" fillId="2" borderId="0" xfId="0" applyNumberFormat="1" applyFill="1"/>
    <xf numFmtId="0" fontId="0" fillId="0" borderId="0" xfId="0" applyNumberFormat="1" applyBorder="1"/>
    <xf numFmtId="0" fontId="0" fillId="0" borderId="0" xfId="0" applyBorder="1"/>
    <xf numFmtId="176" fontId="0" fillId="0" borderId="0" xfId="0" applyNumberFormat="1" applyBorder="1"/>
    <xf numFmtId="178" fontId="0" fillId="0" borderId="0" xfId="0" applyNumberFormat="1" applyBorder="1"/>
    <xf numFmtId="0" fontId="0" fillId="2" borderId="0" xfId="0" applyNumberFormat="1" applyFill="1" applyBorder="1"/>
    <xf numFmtId="179" fontId="0" fillId="0" borderId="0" xfId="0" applyNumberFormat="1" applyBorder="1"/>
    <xf numFmtId="9" fontId="0" fillId="0" borderId="0" xfId="7" applyFont="1" applyBorder="1"/>
    <xf numFmtId="179" fontId="0" fillId="2" borderId="0" xfId="0" applyNumberFormat="1" applyFill="1" applyBorder="1"/>
    <xf numFmtId="176" fontId="0" fillId="2" borderId="0" xfId="0" applyNumberFormat="1" applyFill="1" applyBorder="1"/>
    <xf numFmtId="9" fontId="0" fillId="2" borderId="0" xfId="0" applyNumberFormat="1" applyFill="1" applyBorder="1"/>
    <xf numFmtId="177" fontId="0" fillId="2" borderId="0" xfId="0" applyNumberFormat="1" applyFill="1" applyBorder="1"/>
    <xf numFmtId="0" fontId="0" fillId="0" borderId="0" xfId="0" applyNumberFormat="1"/>
    <xf numFmtId="0" fontId="0" fillId="2" borderId="0" xfId="0" applyNumberFormat="1" applyFill="1"/>
    <xf numFmtId="9" fontId="0" fillId="2" borderId="0" xfId="0" applyNumberFormat="1" applyFill="1"/>
  </cellXfs>
  <cellStyles count="1121">
    <cellStyle name="パーセント" xfId="7" builtinId="5"/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ハイパーリンク" xfId="170" builtinId="8" hidden="1"/>
    <cellStyle name="ハイパーリンク" xfId="172" builtinId="8" hidden="1"/>
    <cellStyle name="ハイパーリンク" xfId="174" builtinId="8" hidden="1"/>
    <cellStyle name="ハイパーリンク" xfId="176" builtinId="8" hidden="1"/>
    <cellStyle name="ハイパーリンク" xfId="178" builtinId="8" hidden="1"/>
    <cellStyle name="ハイパーリンク" xfId="180" builtinId="8" hidden="1"/>
    <cellStyle name="ハイパーリンク" xfId="182" builtinId="8" hidden="1"/>
    <cellStyle name="ハイパーリンク" xfId="184" builtinId="8" hidden="1"/>
    <cellStyle name="ハイパーリンク" xfId="186" builtinId="8" hidden="1"/>
    <cellStyle name="ハイパーリンク" xfId="188" builtinId="8" hidden="1"/>
    <cellStyle name="ハイパーリンク" xfId="190" builtinId="8" hidden="1"/>
    <cellStyle name="ハイパーリンク" xfId="192" builtinId="8" hidden="1"/>
    <cellStyle name="ハイパーリンク" xfId="194" builtinId="8" hidden="1"/>
    <cellStyle name="ハイパーリンク" xfId="196" builtinId="8" hidden="1"/>
    <cellStyle name="ハイパーリンク" xfId="198" builtinId="8" hidden="1"/>
    <cellStyle name="ハイパーリンク" xfId="200" builtinId="8" hidden="1"/>
    <cellStyle name="ハイパーリンク" xfId="202" builtinId="8" hidden="1"/>
    <cellStyle name="ハイパーリンク" xfId="204" builtinId="8" hidden="1"/>
    <cellStyle name="ハイパーリンク" xfId="206" builtinId="8" hidden="1"/>
    <cellStyle name="ハイパーリンク" xfId="208" builtinId="8" hidden="1"/>
    <cellStyle name="ハイパーリンク" xfId="210" builtinId="8" hidden="1"/>
    <cellStyle name="ハイパーリンク" xfId="212" builtinId="8" hidden="1"/>
    <cellStyle name="ハイパーリンク" xfId="214" builtinId="8" hidden="1"/>
    <cellStyle name="ハイパーリンク" xfId="216" builtinId="8" hidden="1"/>
    <cellStyle name="ハイパーリンク" xfId="218" builtinId="8" hidden="1"/>
    <cellStyle name="ハイパーリンク" xfId="220" builtinId="8" hidden="1"/>
    <cellStyle name="ハイパーリンク" xfId="222" builtinId="8" hidden="1"/>
    <cellStyle name="ハイパーリンク" xfId="224" builtinId="8" hidden="1"/>
    <cellStyle name="ハイパーリンク" xfId="226" builtinId="8" hidden="1"/>
    <cellStyle name="ハイパーリンク" xfId="228" builtinId="8" hidden="1"/>
    <cellStyle name="ハイパーリンク" xfId="230" builtinId="8" hidden="1"/>
    <cellStyle name="ハイパーリンク" xfId="232" builtinId="8" hidden="1"/>
    <cellStyle name="ハイパーリンク" xfId="234" builtinId="8" hidden="1"/>
    <cellStyle name="ハイパーリンク" xfId="236" builtinId="8" hidden="1"/>
    <cellStyle name="ハイパーリンク" xfId="238" builtinId="8" hidden="1"/>
    <cellStyle name="ハイパーリンク" xfId="240" builtinId="8" hidden="1"/>
    <cellStyle name="ハイパーリンク" xfId="242" builtinId="8" hidden="1"/>
    <cellStyle name="ハイパーリンク" xfId="244" builtinId="8" hidden="1"/>
    <cellStyle name="ハイパーリンク" xfId="246" builtinId="8" hidden="1"/>
    <cellStyle name="ハイパーリンク" xfId="248" builtinId="8" hidden="1"/>
    <cellStyle name="ハイパーリンク" xfId="250" builtinId="8" hidden="1"/>
    <cellStyle name="ハイパーリンク" xfId="252" builtinId="8" hidden="1"/>
    <cellStyle name="ハイパーリンク" xfId="254" builtinId="8" hidden="1"/>
    <cellStyle name="ハイパーリンク" xfId="256" builtinId="8" hidden="1"/>
    <cellStyle name="ハイパーリンク" xfId="258" builtinId="8" hidden="1"/>
    <cellStyle name="ハイパーリンク" xfId="260" builtinId="8" hidden="1"/>
    <cellStyle name="ハイパーリンク" xfId="262" builtinId="8" hidden="1"/>
    <cellStyle name="ハイパーリンク" xfId="264" builtinId="8" hidden="1"/>
    <cellStyle name="ハイパーリンク" xfId="266" builtinId="8" hidden="1"/>
    <cellStyle name="ハイパーリンク" xfId="268" builtinId="8" hidden="1"/>
    <cellStyle name="ハイパーリンク" xfId="270" builtinId="8" hidden="1"/>
    <cellStyle name="ハイパーリンク" xfId="272" builtinId="8" hidden="1"/>
    <cellStyle name="ハイパーリンク" xfId="274" builtinId="8" hidden="1"/>
    <cellStyle name="ハイパーリンク" xfId="276" builtinId="8" hidden="1"/>
    <cellStyle name="ハイパーリンク" xfId="278" builtinId="8" hidden="1"/>
    <cellStyle name="ハイパーリンク" xfId="280" builtinId="8" hidden="1"/>
    <cellStyle name="ハイパーリンク" xfId="282" builtinId="8" hidden="1"/>
    <cellStyle name="ハイパーリンク" xfId="284" builtinId="8" hidden="1"/>
    <cellStyle name="ハイパーリンク" xfId="286" builtinId="8" hidden="1"/>
    <cellStyle name="ハイパーリンク" xfId="288" builtinId="8" hidden="1"/>
    <cellStyle name="ハイパーリンク" xfId="290" builtinId="8" hidden="1"/>
    <cellStyle name="ハイパーリンク" xfId="292" builtinId="8" hidden="1"/>
    <cellStyle name="ハイパーリンク" xfId="294" builtinId="8" hidden="1"/>
    <cellStyle name="ハイパーリンク" xfId="296" builtinId="8" hidden="1"/>
    <cellStyle name="ハイパーリンク" xfId="298" builtinId="8" hidden="1"/>
    <cellStyle name="ハイパーリンク" xfId="300" builtinId="8" hidden="1"/>
    <cellStyle name="ハイパーリンク" xfId="302" builtinId="8" hidden="1"/>
    <cellStyle name="ハイパーリンク" xfId="304" builtinId="8" hidden="1"/>
    <cellStyle name="ハイパーリンク" xfId="306" builtinId="8" hidden="1"/>
    <cellStyle name="ハイパーリンク" xfId="308" builtinId="8" hidden="1"/>
    <cellStyle name="ハイパーリンク" xfId="310" builtinId="8" hidden="1"/>
    <cellStyle name="ハイパーリンク" xfId="312" builtinId="8" hidden="1"/>
    <cellStyle name="ハイパーリンク" xfId="314" builtinId="8" hidden="1"/>
    <cellStyle name="ハイパーリンク" xfId="316" builtinId="8" hidden="1"/>
    <cellStyle name="ハイパーリンク" xfId="318" builtinId="8" hidden="1"/>
    <cellStyle name="ハイパーリンク" xfId="320" builtinId="8" hidden="1"/>
    <cellStyle name="ハイパーリンク" xfId="322" builtinId="8" hidden="1"/>
    <cellStyle name="ハイパーリンク" xfId="324" builtinId="8" hidden="1"/>
    <cellStyle name="ハイパーリンク" xfId="326" builtinId="8" hidden="1"/>
    <cellStyle name="ハイパーリンク" xfId="328" builtinId="8" hidden="1"/>
    <cellStyle name="ハイパーリンク" xfId="330" builtinId="8" hidden="1"/>
    <cellStyle name="ハイパーリンク" xfId="332" builtinId="8" hidden="1"/>
    <cellStyle name="ハイパーリンク" xfId="334" builtinId="8" hidden="1"/>
    <cellStyle name="ハイパーリンク" xfId="336" builtinId="8" hidden="1"/>
    <cellStyle name="ハイパーリンク" xfId="338" builtinId="8" hidden="1"/>
    <cellStyle name="ハイパーリンク" xfId="340" builtinId="8" hidden="1"/>
    <cellStyle name="ハイパーリンク" xfId="342" builtinId="8" hidden="1"/>
    <cellStyle name="ハイパーリンク" xfId="344" builtinId="8" hidden="1"/>
    <cellStyle name="ハイパーリンク" xfId="346" builtinId="8" hidden="1"/>
    <cellStyle name="ハイパーリンク" xfId="348" builtinId="8" hidden="1"/>
    <cellStyle name="ハイパーリンク" xfId="350" builtinId="8" hidden="1"/>
    <cellStyle name="ハイパーリンク" xfId="352" builtinId="8" hidden="1"/>
    <cellStyle name="ハイパーリンク" xfId="354" builtinId="8" hidden="1"/>
    <cellStyle name="ハイパーリンク" xfId="356" builtinId="8" hidden="1"/>
    <cellStyle name="ハイパーリンク" xfId="358" builtinId="8" hidden="1"/>
    <cellStyle name="ハイパーリンク" xfId="360" builtinId="8" hidden="1"/>
    <cellStyle name="ハイパーリンク" xfId="362" builtinId="8" hidden="1"/>
    <cellStyle name="ハイパーリンク" xfId="364" builtinId="8" hidden="1"/>
    <cellStyle name="ハイパーリンク" xfId="366" builtinId="8" hidden="1"/>
    <cellStyle name="ハイパーリンク" xfId="368" builtinId="8" hidden="1"/>
    <cellStyle name="ハイパーリンク" xfId="370" builtinId="8" hidden="1"/>
    <cellStyle name="ハイパーリンク" xfId="372" builtinId="8" hidden="1"/>
    <cellStyle name="ハイパーリンク" xfId="374" builtinId="8" hidden="1"/>
    <cellStyle name="ハイパーリンク" xfId="376" builtinId="8" hidden="1"/>
    <cellStyle name="ハイパーリンク" xfId="378" builtinId="8" hidden="1"/>
    <cellStyle name="ハイパーリンク" xfId="380" builtinId="8" hidden="1"/>
    <cellStyle name="ハイパーリンク" xfId="382" builtinId="8" hidden="1"/>
    <cellStyle name="ハイパーリンク" xfId="384" builtinId="8" hidden="1"/>
    <cellStyle name="ハイパーリンク" xfId="386" builtinId="8" hidden="1"/>
    <cellStyle name="ハイパーリンク" xfId="388" builtinId="8" hidden="1"/>
    <cellStyle name="ハイパーリンク" xfId="390" builtinId="8" hidden="1"/>
    <cellStyle name="ハイパーリンク" xfId="392" builtinId="8" hidden="1"/>
    <cellStyle name="ハイパーリンク" xfId="394" builtinId="8" hidden="1"/>
    <cellStyle name="ハイパーリンク" xfId="396" builtinId="8" hidden="1"/>
    <cellStyle name="ハイパーリンク" xfId="398" builtinId="8" hidden="1"/>
    <cellStyle name="ハイパーリンク" xfId="400" builtinId="8" hidden="1"/>
    <cellStyle name="ハイパーリンク" xfId="402" builtinId="8" hidden="1"/>
    <cellStyle name="ハイパーリンク" xfId="404" builtinId="8" hidden="1"/>
    <cellStyle name="ハイパーリンク" xfId="406" builtinId="8" hidden="1"/>
    <cellStyle name="ハイパーリンク" xfId="408" builtinId="8" hidden="1"/>
    <cellStyle name="ハイパーリンク" xfId="410" builtinId="8" hidden="1"/>
    <cellStyle name="ハイパーリンク" xfId="412" builtinId="8" hidden="1"/>
    <cellStyle name="ハイパーリンク" xfId="414" builtinId="8" hidden="1"/>
    <cellStyle name="ハイパーリンク" xfId="416" builtinId="8" hidden="1"/>
    <cellStyle name="ハイパーリンク" xfId="418" builtinId="8" hidden="1"/>
    <cellStyle name="ハイパーリンク" xfId="420" builtinId="8" hidden="1"/>
    <cellStyle name="ハイパーリンク" xfId="422" builtinId="8" hidden="1"/>
    <cellStyle name="ハイパーリンク" xfId="424" builtinId="8" hidden="1"/>
    <cellStyle name="ハイパーリンク" xfId="426" builtinId="8" hidden="1"/>
    <cellStyle name="ハイパーリンク" xfId="428" builtinId="8" hidden="1"/>
    <cellStyle name="ハイパーリンク" xfId="430" builtinId="8" hidden="1"/>
    <cellStyle name="ハイパーリンク" xfId="432" builtinId="8" hidden="1"/>
    <cellStyle name="ハイパーリンク" xfId="434" builtinId="8" hidden="1"/>
    <cellStyle name="ハイパーリンク" xfId="436" builtinId="8" hidden="1"/>
    <cellStyle name="ハイパーリンク" xfId="438" builtinId="8" hidden="1"/>
    <cellStyle name="ハイパーリンク" xfId="440" builtinId="8" hidden="1"/>
    <cellStyle name="ハイパーリンク" xfId="442" builtinId="8" hidden="1"/>
    <cellStyle name="ハイパーリンク" xfId="444" builtinId="8" hidden="1"/>
    <cellStyle name="ハイパーリンク" xfId="446" builtinId="8" hidden="1"/>
    <cellStyle name="ハイパーリンク" xfId="448" builtinId="8" hidden="1"/>
    <cellStyle name="ハイパーリンク" xfId="450" builtinId="8" hidden="1"/>
    <cellStyle name="ハイパーリンク" xfId="452" builtinId="8" hidden="1"/>
    <cellStyle name="ハイパーリンク" xfId="454" builtinId="8" hidden="1"/>
    <cellStyle name="ハイパーリンク" xfId="456" builtinId="8" hidden="1"/>
    <cellStyle name="ハイパーリンク" xfId="458" builtinId="8" hidden="1"/>
    <cellStyle name="ハイパーリンク" xfId="460" builtinId="8" hidden="1"/>
    <cellStyle name="ハイパーリンク" xfId="462" builtinId="8" hidden="1"/>
    <cellStyle name="ハイパーリンク" xfId="464" builtinId="8" hidden="1"/>
    <cellStyle name="ハイパーリンク" xfId="466" builtinId="8" hidden="1"/>
    <cellStyle name="ハイパーリンク" xfId="468" builtinId="8" hidden="1"/>
    <cellStyle name="ハイパーリンク" xfId="470" builtinId="8" hidden="1"/>
    <cellStyle name="ハイパーリンク" xfId="472" builtinId="8" hidden="1"/>
    <cellStyle name="ハイパーリンク" xfId="474" builtinId="8" hidden="1"/>
    <cellStyle name="ハイパーリンク" xfId="476" builtinId="8" hidden="1"/>
    <cellStyle name="ハイパーリンク" xfId="478" builtinId="8" hidden="1"/>
    <cellStyle name="ハイパーリンク" xfId="480" builtinId="8" hidden="1"/>
    <cellStyle name="ハイパーリンク" xfId="482" builtinId="8" hidden="1"/>
    <cellStyle name="ハイパーリンク" xfId="484" builtinId="8" hidden="1"/>
    <cellStyle name="ハイパーリンク" xfId="486" builtinId="8" hidden="1"/>
    <cellStyle name="ハイパーリンク" xfId="488" builtinId="8" hidden="1"/>
    <cellStyle name="ハイパーリンク" xfId="490" builtinId="8" hidden="1"/>
    <cellStyle name="ハイパーリンク" xfId="492" builtinId="8" hidden="1"/>
    <cellStyle name="ハイパーリンク" xfId="494" builtinId="8" hidden="1"/>
    <cellStyle name="ハイパーリンク" xfId="496" builtinId="8" hidden="1"/>
    <cellStyle name="ハイパーリンク" xfId="498" builtinId="8" hidden="1"/>
    <cellStyle name="ハイパーリンク" xfId="500" builtinId="8" hidden="1"/>
    <cellStyle name="ハイパーリンク" xfId="502" builtinId="8" hidden="1"/>
    <cellStyle name="ハイパーリンク" xfId="504" builtinId="8" hidden="1"/>
    <cellStyle name="ハイパーリンク" xfId="506" builtinId="8" hidden="1"/>
    <cellStyle name="ハイパーリンク" xfId="508" builtinId="8" hidden="1"/>
    <cellStyle name="ハイパーリンク" xfId="510" builtinId="8" hidden="1"/>
    <cellStyle name="ハイパーリンク" xfId="512" builtinId="8" hidden="1"/>
    <cellStyle name="ハイパーリンク" xfId="514" builtinId="8" hidden="1"/>
    <cellStyle name="ハイパーリンク" xfId="516" builtinId="8" hidden="1"/>
    <cellStyle name="ハイパーリンク" xfId="518" builtinId="8" hidden="1"/>
    <cellStyle name="ハイパーリンク" xfId="520" builtinId="8" hidden="1"/>
    <cellStyle name="ハイパーリンク" xfId="522" builtinId="8" hidden="1"/>
    <cellStyle name="ハイパーリンク" xfId="524" builtinId="8" hidden="1"/>
    <cellStyle name="ハイパーリンク" xfId="526" builtinId="8" hidden="1"/>
    <cellStyle name="ハイパーリンク" xfId="528" builtinId="8" hidden="1"/>
    <cellStyle name="ハイパーリンク" xfId="530" builtinId="8" hidden="1"/>
    <cellStyle name="ハイパーリンク" xfId="532" builtinId="8" hidden="1"/>
    <cellStyle name="ハイパーリンク" xfId="534" builtinId="8" hidden="1"/>
    <cellStyle name="ハイパーリンク" xfId="536" builtinId="8" hidden="1"/>
    <cellStyle name="ハイパーリンク" xfId="538" builtinId="8" hidden="1"/>
    <cellStyle name="ハイパーリンク" xfId="540" builtinId="8" hidden="1"/>
    <cellStyle name="ハイパーリンク" xfId="542" builtinId="8" hidden="1"/>
    <cellStyle name="ハイパーリンク" xfId="544" builtinId="8" hidden="1"/>
    <cellStyle name="ハイパーリンク" xfId="546" builtinId="8" hidden="1"/>
    <cellStyle name="ハイパーリンク" xfId="548" builtinId="8" hidden="1"/>
    <cellStyle name="ハイパーリンク" xfId="550" builtinId="8" hidden="1"/>
    <cellStyle name="ハイパーリンク" xfId="552" builtinId="8" hidden="1"/>
    <cellStyle name="ハイパーリンク" xfId="554" builtinId="8" hidden="1"/>
    <cellStyle name="ハイパーリンク" xfId="556" builtinId="8" hidden="1"/>
    <cellStyle name="ハイパーリンク" xfId="558" builtinId="8" hidden="1"/>
    <cellStyle name="ハイパーリンク" xfId="560" builtinId="8" hidden="1"/>
    <cellStyle name="ハイパーリンク" xfId="562" builtinId="8" hidden="1"/>
    <cellStyle name="ハイパーリンク" xfId="564" builtinId="8" hidden="1"/>
    <cellStyle name="ハイパーリンク" xfId="566" builtinId="8" hidden="1"/>
    <cellStyle name="ハイパーリンク" xfId="568" builtinId="8" hidden="1"/>
    <cellStyle name="ハイパーリンク" xfId="570" builtinId="8" hidden="1"/>
    <cellStyle name="ハイパーリンク" xfId="572" builtinId="8" hidden="1"/>
    <cellStyle name="ハイパーリンク" xfId="574" builtinId="8" hidden="1"/>
    <cellStyle name="ハイパーリンク" xfId="576" builtinId="8" hidden="1"/>
    <cellStyle name="ハイパーリンク" xfId="578" builtinId="8" hidden="1"/>
    <cellStyle name="ハイパーリンク" xfId="580" builtinId="8" hidden="1"/>
    <cellStyle name="ハイパーリンク" xfId="582" builtinId="8" hidden="1"/>
    <cellStyle name="ハイパーリンク" xfId="584" builtinId="8" hidden="1"/>
    <cellStyle name="ハイパーリンク" xfId="586" builtinId="8" hidden="1"/>
    <cellStyle name="ハイパーリンク" xfId="588" builtinId="8" hidden="1"/>
    <cellStyle name="ハイパーリンク" xfId="590" builtinId="8" hidden="1"/>
    <cellStyle name="ハイパーリンク" xfId="592" builtinId="8" hidden="1"/>
    <cellStyle name="ハイパーリンク" xfId="594" builtinId="8" hidden="1"/>
    <cellStyle name="ハイパーリンク" xfId="596" builtinId="8" hidden="1"/>
    <cellStyle name="ハイパーリンク" xfId="598" builtinId="8" hidden="1"/>
    <cellStyle name="ハイパーリンク" xfId="600" builtinId="8" hidden="1"/>
    <cellStyle name="ハイパーリンク" xfId="602" builtinId="8" hidden="1"/>
    <cellStyle name="ハイパーリンク" xfId="604" builtinId="8" hidden="1"/>
    <cellStyle name="ハイパーリンク" xfId="606" builtinId="8" hidden="1"/>
    <cellStyle name="ハイパーリンク" xfId="608" builtinId="8" hidden="1"/>
    <cellStyle name="ハイパーリンク" xfId="610" builtinId="8" hidden="1"/>
    <cellStyle name="ハイパーリンク" xfId="612" builtinId="8" hidden="1"/>
    <cellStyle name="ハイパーリンク" xfId="614" builtinId="8" hidden="1"/>
    <cellStyle name="ハイパーリンク" xfId="616" builtinId="8" hidden="1"/>
    <cellStyle name="ハイパーリンク" xfId="619" builtinId="8" hidden="1"/>
    <cellStyle name="ハイパーリンク" xfId="621" builtinId="8" hidden="1"/>
    <cellStyle name="ハイパーリンク" xfId="623" builtinId="8" hidden="1"/>
    <cellStyle name="ハイパーリンク" xfId="625" builtinId="8" hidden="1"/>
    <cellStyle name="ハイパーリンク" xfId="627" builtinId="8" hidden="1"/>
    <cellStyle name="ハイパーリンク" xfId="629" builtinId="8" hidden="1"/>
    <cellStyle name="ハイパーリンク" xfId="631" builtinId="8" hidden="1"/>
    <cellStyle name="ハイパーリンク" xfId="633" builtinId="8" hidden="1"/>
    <cellStyle name="ハイパーリンク" xfId="635" builtinId="8" hidden="1"/>
    <cellStyle name="ハイパーリンク" xfId="637" builtinId="8" hidden="1"/>
    <cellStyle name="ハイパーリンク" xfId="639" builtinId="8" hidden="1"/>
    <cellStyle name="ハイパーリンク" xfId="641" builtinId="8" hidden="1"/>
    <cellStyle name="ハイパーリンク" xfId="643" builtinId="8" hidden="1"/>
    <cellStyle name="ハイパーリンク" xfId="645" builtinId="8" hidden="1"/>
    <cellStyle name="ハイパーリンク" xfId="647" builtinId="8" hidden="1"/>
    <cellStyle name="ハイパーリンク" xfId="649" builtinId="8" hidden="1"/>
    <cellStyle name="ハイパーリンク" xfId="651" builtinId="8" hidden="1"/>
    <cellStyle name="ハイパーリンク" xfId="653" builtinId="8" hidden="1"/>
    <cellStyle name="ハイパーリンク" xfId="655" builtinId="8" hidden="1"/>
    <cellStyle name="ハイパーリンク" xfId="657" builtinId="8" hidden="1"/>
    <cellStyle name="ハイパーリンク" xfId="659" builtinId="8" hidden="1"/>
    <cellStyle name="ハイパーリンク" xfId="661" builtinId="8" hidden="1"/>
    <cellStyle name="ハイパーリンク" xfId="663" builtinId="8" hidden="1"/>
    <cellStyle name="ハイパーリンク" xfId="665" builtinId="8" hidden="1"/>
    <cellStyle name="ハイパーリンク" xfId="667" builtinId="8" hidden="1"/>
    <cellStyle name="ハイパーリンク" xfId="669" builtinId="8" hidden="1"/>
    <cellStyle name="ハイパーリンク" xfId="671" builtinId="8" hidden="1"/>
    <cellStyle name="ハイパーリンク" xfId="673" builtinId="8" hidden="1"/>
    <cellStyle name="ハイパーリンク" xfId="675" builtinId="8" hidden="1"/>
    <cellStyle name="ハイパーリンク" xfId="677" builtinId="8" hidden="1"/>
    <cellStyle name="ハイパーリンク" xfId="679" builtinId="8" hidden="1"/>
    <cellStyle name="ハイパーリンク" xfId="681" builtinId="8" hidden="1"/>
    <cellStyle name="ハイパーリンク" xfId="683" builtinId="8" hidden="1"/>
    <cellStyle name="ハイパーリンク" xfId="685" builtinId="8" hidden="1"/>
    <cellStyle name="ハイパーリンク" xfId="687" builtinId="8" hidden="1"/>
    <cellStyle name="ハイパーリンク" xfId="689" builtinId="8" hidden="1"/>
    <cellStyle name="ハイパーリンク" xfId="691" builtinId="8" hidden="1"/>
    <cellStyle name="ハイパーリンク" xfId="693" builtinId="8" hidden="1"/>
    <cellStyle name="ハイパーリンク" xfId="695" builtinId="8" hidden="1"/>
    <cellStyle name="ハイパーリンク" xfId="697" builtinId="8" hidden="1"/>
    <cellStyle name="ハイパーリンク" xfId="699" builtinId="8" hidden="1"/>
    <cellStyle name="ハイパーリンク" xfId="701" builtinId="8" hidden="1"/>
    <cellStyle name="ハイパーリンク" xfId="703" builtinId="8" hidden="1"/>
    <cellStyle name="ハイパーリンク" xfId="705" builtinId="8" hidden="1"/>
    <cellStyle name="ハイパーリンク" xfId="707" builtinId="8" hidden="1"/>
    <cellStyle name="ハイパーリンク" xfId="709" builtinId="8" hidden="1"/>
    <cellStyle name="ハイパーリンク" xfId="711" builtinId="8" hidden="1"/>
    <cellStyle name="ハイパーリンク" xfId="713" builtinId="8" hidden="1"/>
    <cellStyle name="ハイパーリンク" xfId="715" builtinId="8" hidden="1"/>
    <cellStyle name="ハイパーリンク" xfId="717" builtinId="8" hidden="1"/>
    <cellStyle name="ハイパーリンク" xfId="719" builtinId="8" hidden="1"/>
    <cellStyle name="ハイパーリンク" xfId="721" builtinId="8" hidden="1"/>
    <cellStyle name="ハイパーリンク" xfId="723" builtinId="8" hidden="1"/>
    <cellStyle name="ハイパーリンク" xfId="725" builtinId="8" hidden="1"/>
    <cellStyle name="ハイパーリンク" xfId="727" builtinId="8" hidden="1"/>
    <cellStyle name="ハイパーリンク" xfId="729" builtinId="8" hidden="1"/>
    <cellStyle name="ハイパーリンク" xfId="731" builtinId="8" hidden="1"/>
    <cellStyle name="ハイパーリンク" xfId="733" builtinId="8" hidden="1"/>
    <cellStyle name="ハイパーリンク" xfId="735" builtinId="8" hidden="1"/>
    <cellStyle name="ハイパーリンク" xfId="737" builtinId="8" hidden="1"/>
    <cellStyle name="ハイパーリンク" xfId="739" builtinId="8" hidden="1"/>
    <cellStyle name="ハイパーリンク" xfId="741" builtinId="8" hidden="1"/>
    <cellStyle name="ハイパーリンク" xfId="743" builtinId="8" hidden="1"/>
    <cellStyle name="ハイパーリンク" xfId="745" builtinId="8" hidden="1"/>
    <cellStyle name="ハイパーリンク" xfId="747" builtinId="8" hidden="1"/>
    <cellStyle name="ハイパーリンク" xfId="749" builtinId="8" hidden="1"/>
    <cellStyle name="ハイパーリンク" xfId="751" builtinId="8" hidden="1"/>
    <cellStyle name="ハイパーリンク" xfId="753" builtinId="8" hidden="1"/>
    <cellStyle name="ハイパーリンク" xfId="755" builtinId="8" hidden="1"/>
    <cellStyle name="ハイパーリンク" xfId="757" builtinId="8" hidden="1"/>
    <cellStyle name="ハイパーリンク" xfId="759" builtinId="8" hidden="1"/>
    <cellStyle name="ハイパーリンク" xfId="761" builtinId="8" hidden="1"/>
    <cellStyle name="ハイパーリンク" xfId="763" builtinId="8" hidden="1"/>
    <cellStyle name="ハイパーリンク" xfId="765" builtinId="8" hidden="1"/>
    <cellStyle name="ハイパーリンク" xfId="767" builtinId="8" hidden="1"/>
    <cellStyle name="ハイパーリンク" xfId="769" builtinId="8" hidden="1"/>
    <cellStyle name="ハイパーリンク" xfId="771" builtinId="8" hidden="1"/>
    <cellStyle name="ハイパーリンク" xfId="773" builtinId="8" hidden="1"/>
    <cellStyle name="ハイパーリンク" xfId="775" builtinId="8" hidden="1"/>
    <cellStyle name="ハイパーリンク" xfId="777" builtinId="8" hidden="1"/>
    <cellStyle name="ハイパーリンク" xfId="779" builtinId="8" hidden="1"/>
    <cellStyle name="ハイパーリンク" xfId="781" builtinId="8" hidden="1"/>
    <cellStyle name="ハイパーリンク" xfId="783" builtinId="8" hidden="1"/>
    <cellStyle name="ハイパーリンク" xfId="785" builtinId="8" hidden="1"/>
    <cellStyle name="ハイパーリンク" xfId="787" builtinId="8" hidden="1"/>
    <cellStyle name="ハイパーリンク" xfId="789" builtinId="8" hidden="1"/>
    <cellStyle name="ハイパーリンク" xfId="791" builtinId="8" hidden="1"/>
    <cellStyle name="ハイパーリンク" xfId="793" builtinId="8" hidden="1"/>
    <cellStyle name="ハイパーリンク" xfId="795" builtinId="8" hidden="1"/>
    <cellStyle name="ハイパーリンク" xfId="797" builtinId="8" hidden="1"/>
    <cellStyle name="ハイパーリンク" xfId="799" builtinId="8" hidden="1"/>
    <cellStyle name="ハイパーリンク" xfId="801" builtinId="8" hidden="1"/>
    <cellStyle name="ハイパーリンク" xfId="803" builtinId="8" hidden="1"/>
    <cellStyle name="ハイパーリンク" xfId="805" builtinId="8" hidden="1"/>
    <cellStyle name="ハイパーリンク" xfId="807" builtinId="8" hidden="1"/>
    <cellStyle name="ハイパーリンク" xfId="809" builtinId="8" hidden="1"/>
    <cellStyle name="ハイパーリンク" xfId="811" builtinId="8" hidden="1"/>
    <cellStyle name="ハイパーリンク" xfId="813" builtinId="8" hidden="1"/>
    <cellStyle name="ハイパーリンク" xfId="815" builtinId="8" hidden="1"/>
    <cellStyle name="ハイパーリンク" xfId="817" builtinId="8" hidden="1"/>
    <cellStyle name="ハイパーリンク" xfId="819" builtinId="8" hidden="1"/>
    <cellStyle name="ハイパーリンク" xfId="821" builtinId="8" hidden="1"/>
    <cellStyle name="ハイパーリンク" xfId="823" builtinId="8" hidden="1"/>
    <cellStyle name="ハイパーリンク" xfId="825" builtinId="8" hidden="1"/>
    <cellStyle name="ハイパーリンク" xfId="827" builtinId="8" hidden="1"/>
    <cellStyle name="ハイパーリンク" xfId="829" builtinId="8" hidden="1"/>
    <cellStyle name="ハイパーリンク" xfId="831" builtinId="8" hidden="1"/>
    <cellStyle name="ハイパーリンク" xfId="833" builtinId="8" hidden="1"/>
    <cellStyle name="ハイパーリンク" xfId="835" builtinId="8" hidden="1"/>
    <cellStyle name="ハイパーリンク" xfId="837" builtinId="8" hidden="1"/>
    <cellStyle name="ハイパーリンク" xfId="839" builtinId="8" hidden="1"/>
    <cellStyle name="ハイパーリンク" xfId="841" builtinId="8" hidden="1"/>
    <cellStyle name="ハイパーリンク" xfId="843" builtinId="8" hidden="1"/>
    <cellStyle name="ハイパーリンク" xfId="845" builtinId="8" hidden="1"/>
    <cellStyle name="ハイパーリンク" xfId="847" builtinId="8" hidden="1"/>
    <cellStyle name="ハイパーリンク" xfId="849" builtinId="8" hidden="1"/>
    <cellStyle name="ハイパーリンク" xfId="851" builtinId="8" hidden="1"/>
    <cellStyle name="ハイパーリンク" xfId="853" builtinId="8" hidden="1"/>
    <cellStyle name="ハイパーリンク" xfId="855" builtinId="8" hidden="1"/>
    <cellStyle name="ハイパーリンク" xfId="857" builtinId="8" hidden="1"/>
    <cellStyle name="ハイパーリンク" xfId="859" builtinId="8" hidden="1"/>
    <cellStyle name="ハイパーリンク" xfId="861" builtinId="8" hidden="1"/>
    <cellStyle name="ハイパーリンク" xfId="863" builtinId="8" hidden="1"/>
    <cellStyle name="ハイパーリンク" xfId="865" builtinId="8" hidden="1"/>
    <cellStyle name="ハイパーリンク" xfId="867" builtinId="8" hidden="1"/>
    <cellStyle name="ハイパーリンク" xfId="869" builtinId="8" hidden="1"/>
    <cellStyle name="ハイパーリンク" xfId="871" builtinId="8" hidden="1"/>
    <cellStyle name="ハイパーリンク" xfId="873" builtinId="8" hidden="1"/>
    <cellStyle name="ハイパーリンク" xfId="875" builtinId="8" hidden="1"/>
    <cellStyle name="ハイパーリンク" xfId="877" builtinId="8" hidden="1"/>
    <cellStyle name="ハイパーリンク" xfId="879" builtinId="8" hidden="1"/>
    <cellStyle name="ハイパーリンク" xfId="881" builtinId="8" hidden="1"/>
    <cellStyle name="ハイパーリンク" xfId="883" builtinId="8" hidden="1"/>
    <cellStyle name="ハイパーリンク" xfId="885" builtinId="8" hidden="1"/>
    <cellStyle name="ハイパーリンク" xfId="887" builtinId="8" hidden="1"/>
    <cellStyle name="ハイパーリンク" xfId="889" builtinId="8" hidden="1"/>
    <cellStyle name="ハイパーリンク" xfId="891" builtinId="8" hidden="1"/>
    <cellStyle name="ハイパーリンク" xfId="893" builtinId="8" hidden="1"/>
    <cellStyle name="ハイパーリンク" xfId="895" builtinId="8" hidden="1"/>
    <cellStyle name="ハイパーリンク" xfId="897" builtinId="8" hidden="1"/>
    <cellStyle name="ハイパーリンク" xfId="899" builtinId="8" hidden="1"/>
    <cellStyle name="ハイパーリンク" xfId="901" builtinId="8" hidden="1"/>
    <cellStyle name="ハイパーリンク" xfId="903" builtinId="8" hidden="1"/>
    <cellStyle name="ハイパーリンク" xfId="905" builtinId="8" hidden="1"/>
    <cellStyle name="ハイパーリンク" xfId="907" builtinId="8" hidden="1"/>
    <cellStyle name="ハイパーリンク" xfId="909" builtinId="8" hidden="1"/>
    <cellStyle name="ハイパーリンク" xfId="911" builtinId="8" hidden="1"/>
    <cellStyle name="ハイパーリンク" xfId="913" builtinId="8" hidden="1"/>
    <cellStyle name="ハイパーリンク" xfId="915" builtinId="8" hidden="1"/>
    <cellStyle name="ハイパーリンク" xfId="917" builtinId="8" hidden="1"/>
    <cellStyle name="ハイパーリンク" xfId="919" builtinId="8" hidden="1"/>
    <cellStyle name="ハイパーリンク" xfId="921" builtinId="8" hidden="1"/>
    <cellStyle name="ハイパーリンク" xfId="923" builtinId="8" hidden="1"/>
    <cellStyle name="ハイパーリンク" xfId="925" builtinId="8" hidden="1"/>
    <cellStyle name="ハイパーリンク" xfId="927" builtinId="8" hidden="1"/>
    <cellStyle name="ハイパーリンク" xfId="929" builtinId="8" hidden="1"/>
    <cellStyle name="ハイパーリンク" xfId="931" builtinId="8" hidden="1"/>
    <cellStyle name="ハイパーリンク" xfId="933" builtinId="8" hidden="1"/>
    <cellStyle name="ハイパーリンク" xfId="935" builtinId="8" hidden="1"/>
    <cellStyle name="ハイパーリンク" xfId="937" builtinId="8" hidden="1"/>
    <cellStyle name="ハイパーリンク" xfId="939" builtinId="8" hidden="1"/>
    <cellStyle name="ハイパーリンク" xfId="941" builtinId="8" hidden="1"/>
    <cellStyle name="ハイパーリンク" xfId="943" builtinId="8" hidden="1"/>
    <cellStyle name="ハイパーリンク" xfId="945" builtinId="8" hidden="1"/>
    <cellStyle name="ハイパーリンク" xfId="947" builtinId="8" hidden="1"/>
    <cellStyle name="ハイパーリンク" xfId="949" builtinId="8" hidden="1"/>
    <cellStyle name="ハイパーリンク" xfId="951" builtinId="8" hidden="1"/>
    <cellStyle name="ハイパーリンク" xfId="953" builtinId="8" hidden="1"/>
    <cellStyle name="ハイパーリンク" xfId="955" builtinId="8" hidden="1"/>
    <cellStyle name="ハイパーリンク" xfId="957" builtinId="8" hidden="1"/>
    <cellStyle name="ハイパーリンク" xfId="959" builtinId="8" hidden="1"/>
    <cellStyle name="ハイパーリンク" xfId="961" builtinId="8" hidden="1"/>
    <cellStyle name="ハイパーリンク" xfId="963" builtinId="8" hidden="1"/>
    <cellStyle name="ハイパーリンク" xfId="965" builtinId="8" hidden="1"/>
    <cellStyle name="ハイパーリンク" xfId="967" builtinId="8" hidden="1"/>
    <cellStyle name="ハイパーリンク" xfId="969" builtinId="8" hidden="1"/>
    <cellStyle name="ハイパーリンク" xfId="971" builtinId="8" hidden="1"/>
    <cellStyle name="ハイパーリンク" xfId="973" builtinId="8" hidden="1"/>
    <cellStyle name="ハイパーリンク" xfId="975" builtinId="8" hidden="1"/>
    <cellStyle name="ハイパーリンク" xfId="977" builtinId="8" hidden="1"/>
    <cellStyle name="ハイパーリンク" xfId="979" builtinId="8" hidden="1"/>
    <cellStyle name="ハイパーリンク" xfId="981" builtinId="8" hidden="1"/>
    <cellStyle name="ハイパーリンク" xfId="983" builtinId="8" hidden="1"/>
    <cellStyle name="ハイパーリンク" xfId="985" builtinId="8" hidden="1"/>
    <cellStyle name="ハイパーリンク" xfId="987" builtinId="8" hidden="1"/>
    <cellStyle name="ハイパーリンク" xfId="989" builtinId="8" hidden="1"/>
    <cellStyle name="ハイパーリンク" xfId="991" builtinId="8" hidden="1"/>
    <cellStyle name="ハイパーリンク" xfId="993" builtinId="8" hidden="1"/>
    <cellStyle name="ハイパーリンク" xfId="995" builtinId="8" hidden="1"/>
    <cellStyle name="ハイパーリンク" xfId="997" builtinId="8" hidden="1"/>
    <cellStyle name="ハイパーリンク" xfId="999" builtinId="8" hidden="1"/>
    <cellStyle name="ハイパーリンク" xfId="1001" builtinId="8" hidden="1"/>
    <cellStyle name="ハイパーリンク" xfId="1003" builtinId="8" hidden="1"/>
    <cellStyle name="ハイパーリンク" xfId="1005" builtinId="8" hidden="1"/>
    <cellStyle name="ハイパーリンク" xfId="1007" builtinId="8" hidden="1"/>
    <cellStyle name="ハイパーリンク" xfId="1009" builtinId="8" hidden="1"/>
    <cellStyle name="ハイパーリンク" xfId="1011" builtinId="8" hidden="1"/>
    <cellStyle name="ハイパーリンク" xfId="1013" builtinId="8" hidden="1"/>
    <cellStyle name="ハイパーリンク" xfId="1015" builtinId="8" hidden="1"/>
    <cellStyle name="ハイパーリンク" xfId="1017" builtinId="8" hidden="1"/>
    <cellStyle name="ハイパーリンク" xfId="1019" builtinId="8" hidden="1"/>
    <cellStyle name="ハイパーリンク" xfId="1021" builtinId="8" hidden="1"/>
    <cellStyle name="ハイパーリンク" xfId="1023" builtinId="8" hidden="1"/>
    <cellStyle name="ハイパーリンク" xfId="1025" builtinId="8" hidden="1"/>
    <cellStyle name="ハイパーリンク" xfId="1027" builtinId="8" hidden="1"/>
    <cellStyle name="ハイパーリンク" xfId="1029" builtinId="8" hidden="1"/>
    <cellStyle name="ハイパーリンク" xfId="1031" builtinId="8" hidden="1"/>
    <cellStyle name="ハイパーリンク" xfId="1033" builtinId="8" hidden="1"/>
    <cellStyle name="ハイパーリンク" xfId="1035" builtinId="8" hidden="1"/>
    <cellStyle name="ハイパーリンク" xfId="1037" builtinId="8" hidden="1"/>
    <cellStyle name="ハイパーリンク" xfId="1039" builtinId="8" hidden="1"/>
    <cellStyle name="ハイパーリンク" xfId="1041" builtinId="8" hidden="1"/>
    <cellStyle name="ハイパーリンク" xfId="1043" builtinId="8" hidden="1"/>
    <cellStyle name="ハイパーリンク" xfId="1045" builtinId="8" hidden="1"/>
    <cellStyle name="ハイパーリンク" xfId="1047" builtinId="8" hidden="1"/>
    <cellStyle name="ハイパーリンク" xfId="1049" builtinId="8" hidden="1"/>
    <cellStyle name="ハイパーリンク" xfId="1051" builtinId="8" hidden="1"/>
    <cellStyle name="ハイパーリンク" xfId="1053" builtinId="8" hidden="1"/>
    <cellStyle name="ハイパーリンク" xfId="1055" builtinId="8" hidden="1"/>
    <cellStyle name="ハイパーリンク" xfId="1057" builtinId="8" hidden="1"/>
    <cellStyle name="ハイパーリンク" xfId="1059" builtinId="8" hidden="1"/>
    <cellStyle name="ハイパーリンク" xfId="1061" builtinId="8" hidden="1"/>
    <cellStyle name="ハイパーリンク" xfId="1063" builtinId="8" hidden="1"/>
    <cellStyle name="ハイパーリンク" xfId="1065" builtinId="8" hidden="1"/>
    <cellStyle name="ハイパーリンク" xfId="1067" builtinId="8" hidden="1"/>
    <cellStyle name="ハイパーリンク" xfId="1069" builtinId="8" hidden="1"/>
    <cellStyle name="ハイパーリンク" xfId="1071" builtinId="8" hidden="1"/>
    <cellStyle name="ハイパーリンク" xfId="1073" builtinId="8" hidden="1"/>
    <cellStyle name="ハイパーリンク" xfId="1075" builtinId="8" hidden="1"/>
    <cellStyle name="ハイパーリンク" xfId="1077" builtinId="8" hidden="1"/>
    <cellStyle name="ハイパーリンク" xfId="1079" builtinId="8" hidden="1"/>
    <cellStyle name="ハイパーリンク" xfId="1081" builtinId="8" hidden="1"/>
    <cellStyle name="ハイパーリンク" xfId="1083" builtinId="8" hidden="1"/>
    <cellStyle name="ハイパーリンク" xfId="1085" builtinId="8" hidden="1"/>
    <cellStyle name="ハイパーリンク" xfId="1087" builtinId="8" hidden="1"/>
    <cellStyle name="ハイパーリンク" xfId="1089" builtinId="8" hidden="1"/>
    <cellStyle name="ハイパーリンク" xfId="1091" builtinId="8" hidden="1"/>
    <cellStyle name="ハイパーリンク" xfId="1093" builtinId="8" hidden="1"/>
    <cellStyle name="ハイパーリンク" xfId="1095" builtinId="8" hidden="1"/>
    <cellStyle name="ハイパーリンク" xfId="1097" builtinId="8" hidden="1"/>
    <cellStyle name="ハイパーリンク" xfId="1099" builtinId="8" hidden="1"/>
    <cellStyle name="ハイパーリンク" xfId="1101" builtinId="8" hidden="1"/>
    <cellStyle name="ハイパーリンク" xfId="1103" builtinId="8" hidden="1"/>
    <cellStyle name="ハイパーリンク" xfId="1105" builtinId="8" hidden="1"/>
    <cellStyle name="ハイパーリンク" xfId="1107" builtinId="8" hidden="1"/>
    <cellStyle name="ハイパーリンク" xfId="1109" builtinId="8" hidden="1"/>
    <cellStyle name="ハイパーリンク" xfId="1111" builtinId="8" hidden="1"/>
    <cellStyle name="ハイパーリンク" xfId="1113" builtinId="8" hidden="1"/>
    <cellStyle name="ハイパーリンク" xfId="1115" builtinId="8" hidden="1"/>
    <cellStyle name="ハイパーリンク" xfId="1117" builtinId="8" hidden="1"/>
    <cellStyle name="ハイパーリンク" xfId="1119" builtinId="8" hidden="1"/>
    <cellStyle name="標準" xfId="0" builtinId="0"/>
    <cellStyle name="標準 2" xfId="618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表示済みのハイパーリンク" xfId="171" builtinId="9" hidden="1"/>
    <cellStyle name="表示済みのハイパーリンク" xfId="173" builtinId="9" hidden="1"/>
    <cellStyle name="表示済みのハイパーリンク" xfId="175" builtinId="9" hidden="1"/>
    <cellStyle name="表示済みのハイパーリンク" xfId="177" builtinId="9" hidden="1"/>
    <cellStyle name="表示済みのハイパーリンク" xfId="179" builtinId="9" hidden="1"/>
    <cellStyle name="表示済みのハイパーリンク" xfId="181" builtinId="9" hidden="1"/>
    <cellStyle name="表示済みのハイパーリンク" xfId="183" builtinId="9" hidden="1"/>
    <cellStyle name="表示済みのハイパーリンク" xfId="185" builtinId="9" hidden="1"/>
    <cellStyle name="表示済みのハイパーリンク" xfId="187" builtinId="9" hidden="1"/>
    <cellStyle name="表示済みのハイパーリンク" xfId="189" builtinId="9" hidden="1"/>
    <cellStyle name="表示済みのハイパーリンク" xfId="191" builtinId="9" hidden="1"/>
    <cellStyle name="表示済みのハイパーリンク" xfId="193" builtinId="9" hidden="1"/>
    <cellStyle name="表示済みのハイパーリンク" xfId="195" builtinId="9" hidden="1"/>
    <cellStyle name="表示済みのハイパーリンク" xfId="197" builtinId="9" hidden="1"/>
    <cellStyle name="表示済みのハイパーリンク" xfId="199" builtinId="9" hidden="1"/>
    <cellStyle name="表示済みのハイパーリンク" xfId="201" builtinId="9" hidden="1"/>
    <cellStyle name="表示済みのハイパーリンク" xfId="203" builtinId="9" hidden="1"/>
    <cellStyle name="表示済みのハイパーリンク" xfId="205" builtinId="9" hidden="1"/>
    <cellStyle name="表示済みのハイパーリンク" xfId="207" builtinId="9" hidden="1"/>
    <cellStyle name="表示済みのハイパーリンク" xfId="209" builtinId="9" hidden="1"/>
    <cellStyle name="表示済みのハイパーリンク" xfId="211" builtinId="9" hidden="1"/>
    <cellStyle name="表示済みのハイパーリンク" xfId="213" builtinId="9" hidden="1"/>
    <cellStyle name="表示済みのハイパーリンク" xfId="215" builtinId="9" hidden="1"/>
    <cellStyle name="表示済みのハイパーリンク" xfId="217" builtinId="9" hidden="1"/>
    <cellStyle name="表示済みのハイパーリンク" xfId="219" builtinId="9" hidden="1"/>
    <cellStyle name="表示済みのハイパーリンク" xfId="221" builtinId="9" hidden="1"/>
    <cellStyle name="表示済みのハイパーリンク" xfId="223" builtinId="9" hidden="1"/>
    <cellStyle name="表示済みのハイパーリンク" xfId="225" builtinId="9" hidden="1"/>
    <cellStyle name="表示済みのハイパーリンク" xfId="227" builtinId="9" hidden="1"/>
    <cellStyle name="表示済みのハイパーリンク" xfId="229" builtinId="9" hidden="1"/>
    <cellStyle name="表示済みのハイパーリンク" xfId="231" builtinId="9" hidden="1"/>
    <cellStyle name="表示済みのハイパーリンク" xfId="233" builtinId="9" hidden="1"/>
    <cellStyle name="表示済みのハイパーリンク" xfId="235" builtinId="9" hidden="1"/>
    <cellStyle name="表示済みのハイパーリンク" xfId="237" builtinId="9" hidden="1"/>
    <cellStyle name="表示済みのハイパーリンク" xfId="239" builtinId="9" hidden="1"/>
    <cellStyle name="表示済みのハイパーリンク" xfId="241" builtinId="9" hidden="1"/>
    <cellStyle name="表示済みのハイパーリンク" xfId="243" builtinId="9" hidden="1"/>
    <cellStyle name="表示済みのハイパーリンク" xfId="245" builtinId="9" hidden="1"/>
    <cellStyle name="表示済みのハイパーリンク" xfId="247" builtinId="9" hidden="1"/>
    <cellStyle name="表示済みのハイパーリンク" xfId="249" builtinId="9" hidden="1"/>
    <cellStyle name="表示済みのハイパーリンク" xfId="251" builtinId="9" hidden="1"/>
    <cellStyle name="表示済みのハイパーリンク" xfId="253" builtinId="9" hidden="1"/>
    <cellStyle name="表示済みのハイパーリンク" xfId="255" builtinId="9" hidden="1"/>
    <cellStyle name="表示済みのハイパーリンク" xfId="257" builtinId="9" hidden="1"/>
    <cellStyle name="表示済みのハイパーリンク" xfId="259" builtinId="9" hidden="1"/>
    <cellStyle name="表示済みのハイパーリンク" xfId="261" builtinId="9" hidden="1"/>
    <cellStyle name="表示済みのハイパーリンク" xfId="263" builtinId="9" hidden="1"/>
    <cellStyle name="表示済みのハイパーリンク" xfId="265" builtinId="9" hidden="1"/>
    <cellStyle name="表示済みのハイパーリンク" xfId="267" builtinId="9" hidden="1"/>
    <cellStyle name="表示済みのハイパーリンク" xfId="269" builtinId="9" hidden="1"/>
    <cellStyle name="表示済みのハイパーリンク" xfId="271" builtinId="9" hidden="1"/>
    <cellStyle name="表示済みのハイパーリンク" xfId="273" builtinId="9" hidden="1"/>
    <cellStyle name="表示済みのハイパーリンク" xfId="275" builtinId="9" hidden="1"/>
    <cellStyle name="表示済みのハイパーリンク" xfId="277" builtinId="9" hidden="1"/>
    <cellStyle name="表示済みのハイパーリンク" xfId="279" builtinId="9" hidden="1"/>
    <cellStyle name="表示済みのハイパーリンク" xfId="281" builtinId="9" hidden="1"/>
    <cellStyle name="表示済みのハイパーリンク" xfId="283" builtinId="9" hidden="1"/>
    <cellStyle name="表示済みのハイパーリンク" xfId="285" builtinId="9" hidden="1"/>
    <cellStyle name="表示済みのハイパーリンク" xfId="287" builtinId="9" hidden="1"/>
    <cellStyle name="表示済みのハイパーリンク" xfId="289" builtinId="9" hidden="1"/>
    <cellStyle name="表示済みのハイパーリンク" xfId="291" builtinId="9" hidden="1"/>
    <cellStyle name="表示済みのハイパーリンク" xfId="293" builtinId="9" hidden="1"/>
    <cellStyle name="表示済みのハイパーリンク" xfId="295" builtinId="9" hidden="1"/>
    <cellStyle name="表示済みのハイパーリンク" xfId="297" builtinId="9" hidden="1"/>
    <cellStyle name="表示済みのハイパーリンク" xfId="299" builtinId="9" hidden="1"/>
    <cellStyle name="表示済みのハイパーリンク" xfId="301" builtinId="9" hidden="1"/>
    <cellStyle name="表示済みのハイパーリンク" xfId="303" builtinId="9" hidden="1"/>
    <cellStyle name="表示済みのハイパーリンク" xfId="305" builtinId="9" hidden="1"/>
    <cellStyle name="表示済みのハイパーリンク" xfId="307" builtinId="9" hidden="1"/>
    <cellStyle name="表示済みのハイパーリンク" xfId="309" builtinId="9" hidden="1"/>
    <cellStyle name="表示済みのハイパーリンク" xfId="311" builtinId="9" hidden="1"/>
    <cellStyle name="表示済みのハイパーリンク" xfId="313" builtinId="9" hidden="1"/>
    <cellStyle name="表示済みのハイパーリンク" xfId="315" builtinId="9" hidden="1"/>
    <cellStyle name="表示済みのハイパーリンク" xfId="317" builtinId="9" hidden="1"/>
    <cellStyle name="表示済みのハイパーリンク" xfId="319" builtinId="9" hidden="1"/>
    <cellStyle name="表示済みのハイパーリンク" xfId="321" builtinId="9" hidden="1"/>
    <cellStyle name="表示済みのハイパーリンク" xfId="323" builtinId="9" hidden="1"/>
    <cellStyle name="表示済みのハイパーリンク" xfId="325" builtinId="9" hidden="1"/>
    <cellStyle name="表示済みのハイパーリンク" xfId="327" builtinId="9" hidden="1"/>
    <cellStyle name="表示済みのハイパーリンク" xfId="329" builtinId="9" hidden="1"/>
    <cellStyle name="表示済みのハイパーリンク" xfId="331" builtinId="9" hidden="1"/>
    <cellStyle name="表示済みのハイパーリンク" xfId="333" builtinId="9" hidden="1"/>
    <cellStyle name="表示済みのハイパーリンク" xfId="335" builtinId="9" hidden="1"/>
    <cellStyle name="表示済みのハイパーリンク" xfId="337" builtinId="9" hidden="1"/>
    <cellStyle name="表示済みのハイパーリンク" xfId="339" builtinId="9" hidden="1"/>
    <cellStyle name="表示済みのハイパーリンク" xfId="341" builtinId="9" hidden="1"/>
    <cellStyle name="表示済みのハイパーリンク" xfId="343" builtinId="9" hidden="1"/>
    <cellStyle name="表示済みのハイパーリンク" xfId="345" builtinId="9" hidden="1"/>
    <cellStyle name="表示済みのハイパーリンク" xfId="347" builtinId="9" hidden="1"/>
    <cellStyle name="表示済みのハイパーリンク" xfId="349" builtinId="9" hidden="1"/>
    <cellStyle name="表示済みのハイパーリンク" xfId="351" builtinId="9" hidden="1"/>
    <cellStyle name="表示済みのハイパーリンク" xfId="353" builtinId="9" hidden="1"/>
    <cellStyle name="表示済みのハイパーリンク" xfId="355" builtinId="9" hidden="1"/>
    <cellStyle name="表示済みのハイパーリンク" xfId="357" builtinId="9" hidden="1"/>
    <cellStyle name="表示済みのハイパーリンク" xfId="359" builtinId="9" hidden="1"/>
    <cellStyle name="表示済みのハイパーリンク" xfId="361" builtinId="9" hidden="1"/>
    <cellStyle name="表示済みのハイパーリンク" xfId="363" builtinId="9" hidden="1"/>
    <cellStyle name="表示済みのハイパーリンク" xfId="365" builtinId="9" hidden="1"/>
    <cellStyle name="表示済みのハイパーリンク" xfId="367" builtinId="9" hidden="1"/>
    <cellStyle name="表示済みのハイパーリンク" xfId="369" builtinId="9" hidden="1"/>
    <cellStyle name="表示済みのハイパーリンク" xfId="371" builtinId="9" hidden="1"/>
    <cellStyle name="表示済みのハイパーリンク" xfId="373" builtinId="9" hidden="1"/>
    <cellStyle name="表示済みのハイパーリンク" xfId="375" builtinId="9" hidden="1"/>
    <cellStyle name="表示済みのハイパーリンク" xfId="377" builtinId="9" hidden="1"/>
    <cellStyle name="表示済みのハイパーリンク" xfId="379" builtinId="9" hidden="1"/>
    <cellStyle name="表示済みのハイパーリンク" xfId="381" builtinId="9" hidden="1"/>
    <cellStyle name="表示済みのハイパーリンク" xfId="383" builtinId="9" hidden="1"/>
    <cellStyle name="表示済みのハイパーリンク" xfId="385" builtinId="9" hidden="1"/>
    <cellStyle name="表示済みのハイパーリンク" xfId="387" builtinId="9" hidden="1"/>
    <cellStyle name="表示済みのハイパーリンク" xfId="389" builtinId="9" hidden="1"/>
    <cellStyle name="表示済みのハイパーリンク" xfId="391" builtinId="9" hidden="1"/>
    <cellStyle name="表示済みのハイパーリンク" xfId="393" builtinId="9" hidden="1"/>
    <cellStyle name="表示済みのハイパーリンク" xfId="395" builtinId="9" hidden="1"/>
    <cellStyle name="表示済みのハイパーリンク" xfId="397" builtinId="9" hidden="1"/>
    <cellStyle name="表示済みのハイパーリンク" xfId="399" builtinId="9" hidden="1"/>
    <cellStyle name="表示済みのハイパーリンク" xfId="401" builtinId="9" hidden="1"/>
    <cellStyle name="表示済みのハイパーリンク" xfId="403" builtinId="9" hidden="1"/>
    <cellStyle name="表示済みのハイパーリンク" xfId="405" builtinId="9" hidden="1"/>
    <cellStyle name="表示済みのハイパーリンク" xfId="407" builtinId="9" hidden="1"/>
    <cellStyle name="表示済みのハイパーリンク" xfId="409" builtinId="9" hidden="1"/>
    <cellStyle name="表示済みのハイパーリンク" xfId="411" builtinId="9" hidden="1"/>
    <cellStyle name="表示済みのハイパーリンク" xfId="413" builtinId="9" hidden="1"/>
    <cellStyle name="表示済みのハイパーリンク" xfId="415" builtinId="9" hidden="1"/>
    <cellStyle name="表示済みのハイパーリンク" xfId="417" builtinId="9" hidden="1"/>
    <cellStyle name="表示済みのハイパーリンク" xfId="419" builtinId="9" hidden="1"/>
    <cellStyle name="表示済みのハイパーリンク" xfId="421" builtinId="9" hidden="1"/>
    <cellStyle name="表示済みのハイパーリンク" xfId="423" builtinId="9" hidden="1"/>
    <cellStyle name="表示済みのハイパーリンク" xfId="425" builtinId="9" hidden="1"/>
    <cellStyle name="表示済みのハイパーリンク" xfId="427" builtinId="9" hidden="1"/>
    <cellStyle name="表示済みのハイパーリンク" xfId="429" builtinId="9" hidden="1"/>
    <cellStyle name="表示済みのハイパーリンク" xfId="431" builtinId="9" hidden="1"/>
    <cellStyle name="表示済みのハイパーリンク" xfId="433" builtinId="9" hidden="1"/>
    <cellStyle name="表示済みのハイパーリンク" xfId="435" builtinId="9" hidden="1"/>
    <cellStyle name="表示済みのハイパーリンク" xfId="437" builtinId="9" hidden="1"/>
    <cellStyle name="表示済みのハイパーリンク" xfId="439" builtinId="9" hidden="1"/>
    <cellStyle name="表示済みのハイパーリンク" xfId="441" builtinId="9" hidden="1"/>
    <cellStyle name="表示済みのハイパーリンク" xfId="443" builtinId="9" hidden="1"/>
    <cellStyle name="表示済みのハイパーリンク" xfId="445" builtinId="9" hidden="1"/>
    <cellStyle name="表示済みのハイパーリンク" xfId="447" builtinId="9" hidden="1"/>
    <cellStyle name="表示済みのハイパーリンク" xfId="449" builtinId="9" hidden="1"/>
    <cellStyle name="表示済みのハイパーリンク" xfId="451" builtinId="9" hidden="1"/>
    <cellStyle name="表示済みのハイパーリンク" xfId="453" builtinId="9" hidden="1"/>
    <cellStyle name="表示済みのハイパーリンク" xfId="455" builtinId="9" hidden="1"/>
    <cellStyle name="表示済みのハイパーリンク" xfId="457" builtinId="9" hidden="1"/>
    <cellStyle name="表示済みのハイパーリンク" xfId="459" builtinId="9" hidden="1"/>
    <cellStyle name="表示済みのハイパーリンク" xfId="461" builtinId="9" hidden="1"/>
    <cellStyle name="表示済みのハイパーリンク" xfId="463" builtinId="9" hidden="1"/>
    <cellStyle name="表示済みのハイパーリンク" xfId="465" builtinId="9" hidden="1"/>
    <cellStyle name="表示済みのハイパーリンク" xfId="467" builtinId="9" hidden="1"/>
    <cellStyle name="表示済みのハイパーリンク" xfId="469" builtinId="9" hidden="1"/>
    <cellStyle name="表示済みのハイパーリンク" xfId="471" builtinId="9" hidden="1"/>
    <cellStyle name="表示済みのハイパーリンク" xfId="473" builtinId="9" hidden="1"/>
    <cellStyle name="表示済みのハイパーリンク" xfId="475" builtinId="9" hidden="1"/>
    <cellStyle name="表示済みのハイパーリンク" xfId="477" builtinId="9" hidden="1"/>
    <cellStyle name="表示済みのハイパーリンク" xfId="479" builtinId="9" hidden="1"/>
    <cellStyle name="表示済みのハイパーリンク" xfId="481" builtinId="9" hidden="1"/>
    <cellStyle name="表示済みのハイパーリンク" xfId="483" builtinId="9" hidden="1"/>
    <cellStyle name="表示済みのハイパーリンク" xfId="485" builtinId="9" hidden="1"/>
    <cellStyle name="表示済みのハイパーリンク" xfId="487" builtinId="9" hidden="1"/>
    <cellStyle name="表示済みのハイパーリンク" xfId="489" builtinId="9" hidden="1"/>
    <cellStyle name="表示済みのハイパーリンク" xfId="491" builtinId="9" hidden="1"/>
    <cellStyle name="表示済みのハイパーリンク" xfId="493" builtinId="9" hidden="1"/>
    <cellStyle name="表示済みのハイパーリンク" xfId="495" builtinId="9" hidden="1"/>
    <cellStyle name="表示済みのハイパーリンク" xfId="497" builtinId="9" hidden="1"/>
    <cellStyle name="表示済みのハイパーリンク" xfId="499" builtinId="9" hidden="1"/>
    <cellStyle name="表示済みのハイパーリンク" xfId="501" builtinId="9" hidden="1"/>
    <cellStyle name="表示済みのハイパーリンク" xfId="503" builtinId="9" hidden="1"/>
    <cellStyle name="表示済みのハイパーリンク" xfId="505" builtinId="9" hidden="1"/>
    <cellStyle name="表示済みのハイパーリンク" xfId="507" builtinId="9" hidden="1"/>
    <cellStyle name="表示済みのハイパーリンク" xfId="509" builtinId="9" hidden="1"/>
    <cellStyle name="表示済みのハイパーリンク" xfId="511" builtinId="9" hidden="1"/>
    <cellStyle name="表示済みのハイパーリンク" xfId="513" builtinId="9" hidden="1"/>
    <cellStyle name="表示済みのハイパーリンク" xfId="515" builtinId="9" hidden="1"/>
    <cellStyle name="表示済みのハイパーリンク" xfId="517" builtinId="9" hidden="1"/>
    <cellStyle name="表示済みのハイパーリンク" xfId="519" builtinId="9" hidden="1"/>
    <cellStyle name="表示済みのハイパーリンク" xfId="521" builtinId="9" hidden="1"/>
    <cellStyle name="表示済みのハイパーリンク" xfId="523" builtinId="9" hidden="1"/>
    <cellStyle name="表示済みのハイパーリンク" xfId="525" builtinId="9" hidden="1"/>
    <cellStyle name="表示済みのハイパーリンク" xfId="527" builtinId="9" hidden="1"/>
    <cellStyle name="表示済みのハイパーリンク" xfId="529" builtinId="9" hidden="1"/>
    <cellStyle name="表示済みのハイパーリンク" xfId="531" builtinId="9" hidden="1"/>
    <cellStyle name="表示済みのハイパーリンク" xfId="533" builtinId="9" hidden="1"/>
    <cellStyle name="表示済みのハイパーリンク" xfId="535" builtinId="9" hidden="1"/>
    <cellStyle name="表示済みのハイパーリンク" xfId="537" builtinId="9" hidden="1"/>
    <cellStyle name="表示済みのハイパーリンク" xfId="539" builtinId="9" hidden="1"/>
    <cellStyle name="表示済みのハイパーリンク" xfId="541" builtinId="9" hidden="1"/>
    <cellStyle name="表示済みのハイパーリンク" xfId="543" builtinId="9" hidden="1"/>
    <cellStyle name="表示済みのハイパーリンク" xfId="545" builtinId="9" hidden="1"/>
    <cellStyle name="表示済みのハイパーリンク" xfId="547" builtinId="9" hidden="1"/>
    <cellStyle name="表示済みのハイパーリンク" xfId="549" builtinId="9" hidden="1"/>
    <cellStyle name="表示済みのハイパーリンク" xfId="551" builtinId="9" hidden="1"/>
    <cellStyle name="表示済みのハイパーリンク" xfId="553" builtinId="9" hidden="1"/>
    <cellStyle name="表示済みのハイパーリンク" xfId="555" builtinId="9" hidden="1"/>
    <cellStyle name="表示済みのハイパーリンク" xfId="557" builtinId="9" hidden="1"/>
    <cellStyle name="表示済みのハイパーリンク" xfId="559" builtinId="9" hidden="1"/>
    <cellStyle name="表示済みのハイパーリンク" xfId="561" builtinId="9" hidden="1"/>
    <cellStyle name="表示済みのハイパーリンク" xfId="563" builtinId="9" hidden="1"/>
    <cellStyle name="表示済みのハイパーリンク" xfId="565" builtinId="9" hidden="1"/>
    <cellStyle name="表示済みのハイパーリンク" xfId="567" builtinId="9" hidden="1"/>
    <cellStyle name="表示済みのハイパーリンク" xfId="569" builtinId="9" hidden="1"/>
    <cellStyle name="表示済みのハイパーリンク" xfId="571" builtinId="9" hidden="1"/>
    <cellStyle name="表示済みのハイパーリンク" xfId="573" builtinId="9" hidden="1"/>
    <cellStyle name="表示済みのハイパーリンク" xfId="575" builtinId="9" hidden="1"/>
    <cellStyle name="表示済みのハイパーリンク" xfId="577" builtinId="9" hidden="1"/>
    <cellStyle name="表示済みのハイパーリンク" xfId="579" builtinId="9" hidden="1"/>
    <cellStyle name="表示済みのハイパーリンク" xfId="581" builtinId="9" hidden="1"/>
    <cellStyle name="表示済みのハイパーリンク" xfId="583" builtinId="9" hidden="1"/>
    <cellStyle name="表示済みのハイパーリンク" xfId="585" builtinId="9" hidden="1"/>
    <cellStyle name="表示済みのハイパーリンク" xfId="587" builtinId="9" hidden="1"/>
    <cellStyle name="表示済みのハイパーリンク" xfId="589" builtinId="9" hidden="1"/>
    <cellStyle name="表示済みのハイパーリンク" xfId="591" builtinId="9" hidden="1"/>
    <cellStyle name="表示済みのハイパーリンク" xfId="593" builtinId="9" hidden="1"/>
    <cellStyle name="表示済みのハイパーリンク" xfId="595" builtinId="9" hidden="1"/>
    <cellStyle name="表示済みのハイパーリンク" xfId="597" builtinId="9" hidden="1"/>
    <cellStyle name="表示済みのハイパーリンク" xfId="599" builtinId="9" hidden="1"/>
    <cellStyle name="表示済みのハイパーリンク" xfId="601" builtinId="9" hidden="1"/>
    <cellStyle name="表示済みのハイパーリンク" xfId="603" builtinId="9" hidden="1"/>
    <cellStyle name="表示済みのハイパーリンク" xfId="605" builtinId="9" hidden="1"/>
    <cellStyle name="表示済みのハイパーリンク" xfId="607" builtinId="9" hidden="1"/>
    <cellStyle name="表示済みのハイパーリンク" xfId="609" builtinId="9" hidden="1"/>
    <cellStyle name="表示済みのハイパーリンク" xfId="611" builtinId="9" hidden="1"/>
    <cellStyle name="表示済みのハイパーリンク" xfId="613" builtinId="9" hidden="1"/>
    <cellStyle name="表示済みのハイパーリンク" xfId="615" builtinId="9" hidden="1"/>
    <cellStyle name="表示済みのハイパーリンク" xfId="617" builtinId="9" hidden="1"/>
    <cellStyle name="表示済みのハイパーリンク" xfId="620" builtinId="9" hidden="1"/>
    <cellStyle name="表示済みのハイパーリンク" xfId="622" builtinId="9" hidden="1"/>
    <cellStyle name="表示済みのハイパーリンク" xfId="624" builtinId="9" hidden="1"/>
    <cellStyle name="表示済みのハイパーリンク" xfId="626" builtinId="9" hidden="1"/>
    <cellStyle name="表示済みのハイパーリンク" xfId="628" builtinId="9" hidden="1"/>
    <cellStyle name="表示済みのハイパーリンク" xfId="630" builtinId="9" hidden="1"/>
    <cellStyle name="表示済みのハイパーリンク" xfId="632" builtinId="9" hidden="1"/>
    <cellStyle name="表示済みのハイパーリンク" xfId="634" builtinId="9" hidden="1"/>
    <cellStyle name="表示済みのハイパーリンク" xfId="636" builtinId="9" hidden="1"/>
    <cellStyle name="表示済みのハイパーリンク" xfId="638" builtinId="9" hidden="1"/>
    <cellStyle name="表示済みのハイパーリンク" xfId="640" builtinId="9" hidden="1"/>
    <cellStyle name="表示済みのハイパーリンク" xfId="642" builtinId="9" hidden="1"/>
    <cellStyle name="表示済みのハイパーリンク" xfId="644" builtinId="9" hidden="1"/>
    <cellStyle name="表示済みのハイパーリンク" xfId="646" builtinId="9" hidden="1"/>
    <cellStyle name="表示済みのハイパーリンク" xfId="648" builtinId="9" hidden="1"/>
    <cellStyle name="表示済みのハイパーリンク" xfId="650" builtinId="9" hidden="1"/>
    <cellStyle name="表示済みのハイパーリンク" xfId="652" builtinId="9" hidden="1"/>
    <cellStyle name="表示済みのハイパーリンク" xfId="654" builtinId="9" hidden="1"/>
    <cellStyle name="表示済みのハイパーリンク" xfId="656" builtinId="9" hidden="1"/>
    <cellStyle name="表示済みのハイパーリンク" xfId="658" builtinId="9" hidden="1"/>
    <cellStyle name="表示済みのハイパーリンク" xfId="660" builtinId="9" hidden="1"/>
    <cellStyle name="表示済みのハイパーリンク" xfId="662" builtinId="9" hidden="1"/>
    <cellStyle name="表示済みのハイパーリンク" xfId="664" builtinId="9" hidden="1"/>
    <cellStyle name="表示済みのハイパーリンク" xfId="666" builtinId="9" hidden="1"/>
    <cellStyle name="表示済みのハイパーリンク" xfId="668" builtinId="9" hidden="1"/>
    <cellStyle name="表示済みのハイパーリンク" xfId="670" builtinId="9" hidden="1"/>
    <cellStyle name="表示済みのハイパーリンク" xfId="672" builtinId="9" hidden="1"/>
    <cellStyle name="表示済みのハイパーリンク" xfId="674" builtinId="9" hidden="1"/>
    <cellStyle name="表示済みのハイパーリンク" xfId="676" builtinId="9" hidden="1"/>
    <cellStyle name="表示済みのハイパーリンク" xfId="678" builtinId="9" hidden="1"/>
    <cellStyle name="表示済みのハイパーリンク" xfId="680" builtinId="9" hidden="1"/>
    <cellStyle name="表示済みのハイパーリンク" xfId="682" builtinId="9" hidden="1"/>
    <cellStyle name="表示済みのハイパーリンク" xfId="684" builtinId="9" hidden="1"/>
    <cellStyle name="表示済みのハイパーリンク" xfId="686" builtinId="9" hidden="1"/>
    <cellStyle name="表示済みのハイパーリンク" xfId="688" builtinId="9" hidden="1"/>
    <cellStyle name="表示済みのハイパーリンク" xfId="690" builtinId="9" hidden="1"/>
    <cellStyle name="表示済みのハイパーリンク" xfId="692" builtinId="9" hidden="1"/>
    <cellStyle name="表示済みのハイパーリンク" xfId="694" builtinId="9" hidden="1"/>
    <cellStyle name="表示済みのハイパーリンク" xfId="696" builtinId="9" hidden="1"/>
    <cellStyle name="表示済みのハイパーリンク" xfId="698" builtinId="9" hidden="1"/>
    <cellStyle name="表示済みのハイパーリンク" xfId="700" builtinId="9" hidden="1"/>
    <cellStyle name="表示済みのハイパーリンク" xfId="702" builtinId="9" hidden="1"/>
    <cellStyle name="表示済みのハイパーリンク" xfId="704" builtinId="9" hidden="1"/>
    <cellStyle name="表示済みのハイパーリンク" xfId="706" builtinId="9" hidden="1"/>
    <cellStyle name="表示済みのハイパーリンク" xfId="708" builtinId="9" hidden="1"/>
    <cellStyle name="表示済みのハイパーリンク" xfId="710" builtinId="9" hidden="1"/>
    <cellStyle name="表示済みのハイパーリンク" xfId="712" builtinId="9" hidden="1"/>
    <cellStyle name="表示済みのハイパーリンク" xfId="714" builtinId="9" hidden="1"/>
    <cellStyle name="表示済みのハイパーリンク" xfId="716" builtinId="9" hidden="1"/>
    <cellStyle name="表示済みのハイパーリンク" xfId="718" builtinId="9" hidden="1"/>
    <cellStyle name="表示済みのハイパーリンク" xfId="720" builtinId="9" hidden="1"/>
    <cellStyle name="表示済みのハイパーリンク" xfId="722" builtinId="9" hidden="1"/>
    <cellStyle name="表示済みのハイパーリンク" xfId="724" builtinId="9" hidden="1"/>
    <cellStyle name="表示済みのハイパーリンク" xfId="726" builtinId="9" hidden="1"/>
    <cellStyle name="表示済みのハイパーリンク" xfId="728" builtinId="9" hidden="1"/>
    <cellStyle name="表示済みのハイパーリンク" xfId="730" builtinId="9" hidden="1"/>
    <cellStyle name="表示済みのハイパーリンク" xfId="732" builtinId="9" hidden="1"/>
    <cellStyle name="表示済みのハイパーリンク" xfId="734" builtinId="9" hidden="1"/>
    <cellStyle name="表示済みのハイパーリンク" xfId="736" builtinId="9" hidden="1"/>
    <cellStyle name="表示済みのハイパーリンク" xfId="738" builtinId="9" hidden="1"/>
    <cellStyle name="表示済みのハイパーリンク" xfId="740" builtinId="9" hidden="1"/>
    <cellStyle name="表示済みのハイパーリンク" xfId="742" builtinId="9" hidden="1"/>
    <cellStyle name="表示済みのハイパーリンク" xfId="744" builtinId="9" hidden="1"/>
    <cellStyle name="表示済みのハイパーリンク" xfId="746" builtinId="9" hidden="1"/>
    <cellStyle name="表示済みのハイパーリンク" xfId="748" builtinId="9" hidden="1"/>
    <cellStyle name="表示済みのハイパーリンク" xfId="750" builtinId="9" hidden="1"/>
    <cellStyle name="表示済みのハイパーリンク" xfId="752" builtinId="9" hidden="1"/>
    <cellStyle name="表示済みのハイパーリンク" xfId="754" builtinId="9" hidden="1"/>
    <cellStyle name="表示済みのハイパーリンク" xfId="756" builtinId="9" hidden="1"/>
    <cellStyle name="表示済みのハイパーリンク" xfId="758" builtinId="9" hidden="1"/>
    <cellStyle name="表示済みのハイパーリンク" xfId="760" builtinId="9" hidden="1"/>
    <cellStyle name="表示済みのハイパーリンク" xfId="762" builtinId="9" hidden="1"/>
    <cellStyle name="表示済みのハイパーリンク" xfId="764" builtinId="9" hidden="1"/>
    <cellStyle name="表示済みのハイパーリンク" xfId="766" builtinId="9" hidden="1"/>
    <cellStyle name="表示済みのハイパーリンク" xfId="768" builtinId="9" hidden="1"/>
    <cellStyle name="表示済みのハイパーリンク" xfId="770" builtinId="9" hidden="1"/>
    <cellStyle name="表示済みのハイパーリンク" xfId="772" builtinId="9" hidden="1"/>
    <cellStyle name="表示済みのハイパーリンク" xfId="774" builtinId="9" hidden="1"/>
    <cellStyle name="表示済みのハイパーリンク" xfId="776" builtinId="9" hidden="1"/>
    <cellStyle name="表示済みのハイパーリンク" xfId="778" builtinId="9" hidden="1"/>
    <cellStyle name="表示済みのハイパーリンク" xfId="780" builtinId="9" hidden="1"/>
    <cellStyle name="表示済みのハイパーリンク" xfId="782" builtinId="9" hidden="1"/>
    <cellStyle name="表示済みのハイパーリンク" xfId="784" builtinId="9" hidden="1"/>
    <cellStyle name="表示済みのハイパーリンク" xfId="786" builtinId="9" hidden="1"/>
    <cellStyle name="表示済みのハイパーリンク" xfId="788" builtinId="9" hidden="1"/>
    <cellStyle name="表示済みのハイパーリンク" xfId="790" builtinId="9" hidden="1"/>
    <cellStyle name="表示済みのハイパーリンク" xfId="792" builtinId="9" hidden="1"/>
    <cellStyle name="表示済みのハイパーリンク" xfId="794" builtinId="9" hidden="1"/>
    <cellStyle name="表示済みのハイパーリンク" xfId="796" builtinId="9" hidden="1"/>
    <cellStyle name="表示済みのハイパーリンク" xfId="798" builtinId="9" hidden="1"/>
    <cellStyle name="表示済みのハイパーリンク" xfId="800" builtinId="9" hidden="1"/>
    <cellStyle name="表示済みのハイパーリンク" xfId="802" builtinId="9" hidden="1"/>
    <cellStyle name="表示済みのハイパーリンク" xfId="804" builtinId="9" hidden="1"/>
    <cellStyle name="表示済みのハイパーリンク" xfId="806" builtinId="9" hidden="1"/>
    <cellStyle name="表示済みのハイパーリンク" xfId="808" builtinId="9" hidden="1"/>
    <cellStyle name="表示済みのハイパーリンク" xfId="810" builtinId="9" hidden="1"/>
    <cellStyle name="表示済みのハイパーリンク" xfId="812" builtinId="9" hidden="1"/>
    <cellStyle name="表示済みのハイパーリンク" xfId="814" builtinId="9" hidden="1"/>
    <cellStyle name="表示済みのハイパーリンク" xfId="816" builtinId="9" hidden="1"/>
    <cellStyle name="表示済みのハイパーリンク" xfId="818" builtinId="9" hidden="1"/>
    <cellStyle name="表示済みのハイパーリンク" xfId="820" builtinId="9" hidden="1"/>
    <cellStyle name="表示済みのハイパーリンク" xfId="822" builtinId="9" hidden="1"/>
    <cellStyle name="表示済みのハイパーリンク" xfId="824" builtinId="9" hidden="1"/>
    <cellStyle name="表示済みのハイパーリンク" xfId="826" builtinId="9" hidden="1"/>
    <cellStyle name="表示済みのハイパーリンク" xfId="828" builtinId="9" hidden="1"/>
    <cellStyle name="表示済みのハイパーリンク" xfId="830" builtinId="9" hidden="1"/>
    <cellStyle name="表示済みのハイパーリンク" xfId="832" builtinId="9" hidden="1"/>
    <cellStyle name="表示済みのハイパーリンク" xfId="834" builtinId="9" hidden="1"/>
    <cellStyle name="表示済みのハイパーリンク" xfId="836" builtinId="9" hidden="1"/>
    <cellStyle name="表示済みのハイパーリンク" xfId="838" builtinId="9" hidden="1"/>
    <cellStyle name="表示済みのハイパーリンク" xfId="840" builtinId="9" hidden="1"/>
    <cellStyle name="表示済みのハイパーリンク" xfId="842" builtinId="9" hidden="1"/>
    <cellStyle name="表示済みのハイパーリンク" xfId="844" builtinId="9" hidden="1"/>
    <cellStyle name="表示済みのハイパーリンク" xfId="846" builtinId="9" hidden="1"/>
    <cellStyle name="表示済みのハイパーリンク" xfId="848" builtinId="9" hidden="1"/>
    <cellStyle name="表示済みのハイパーリンク" xfId="850" builtinId="9" hidden="1"/>
    <cellStyle name="表示済みのハイパーリンク" xfId="852" builtinId="9" hidden="1"/>
    <cellStyle name="表示済みのハイパーリンク" xfId="854" builtinId="9" hidden="1"/>
    <cellStyle name="表示済みのハイパーリンク" xfId="856" builtinId="9" hidden="1"/>
    <cellStyle name="表示済みのハイパーリンク" xfId="858" builtinId="9" hidden="1"/>
    <cellStyle name="表示済みのハイパーリンク" xfId="860" builtinId="9" hidden="1"/>
    <cellStyle name="表示済みのハイパーリンク" xfId="862" builtinId="9" hidden="1"/>
    <cellStyle name="表示済みのハイパーリンク" xfId="864" builtinId="9" hidden="1"/>
    <cellStyle name="表示済みのハイパーリンク" xfId="866" builtinId="9" hidden="1"/>
    <cellStyle name="表示済みのハイパーリンク" xfId="868" builtinId="9" hidden="1"/>
    <cellStyle name="表示済みのハイパーリンク" xfId="870" builtinId="9" hidden="1"/>
    <cellStyle name="表示済みのハイパーリンク" xfId="872" builtinId="9" hidden="1"/>
    <cellStyle name="表示済みのハイパーリンク" xfId="874" builtinId="9" hidden="1"/>
    <cellStyle name="表示済みのハイパーリンク" xfId="876" builtinId="9" hidden="1"/>
    <cellStyle name="表示済みのハイパーリンク" xfId="878" builtinId="9" hidden="1"/>
    <cellStyle name="表示済みのハイパーリンク" xfId="880" builtinId="9" hidden="1"/>
    <cellStyle name="表示済みのハイパーリンク" xfId="882" builtinId="9" hidden="1"/>
    <cellStyle name="表示済みのハイパーリンク" xfId="884" builtinId="9" hidden="1"/>
    <cellStyle name="表示済みのハイパーリンク" xfId="886" builtinId="9" hidden="1"/>
    <cellStyle name="表示済みのハイパーリンク" xfId="888" builtinId="9" hidden="1"/>
    <cellStyle name="表示済みのハイパーリンク" xfId="890" builtinId="9" hidden="1"/>
    <cellStyle name="表示済みのハイパーリンク" xfId="892" builtinId="9" hidden="1"/>
    <cellStyle name="表示済みのハイパーリンク" xfId="894" builtinId="9" hidden="1"/>
    <cellStyle name="表示済みのハイパーリンク" xfId="896" builtinId="9" hidden="1"/>
    <cellStyle name="表示済みのハイパーリンク" xfId="898" builtinId="9" hidden="1"/>
    <cellStyle name="表示済みのハイパーリンク" xfId="900" builtinId="9" hidden="1"/>
    <cellStyle name="表示済みのハイパーリンク" xfId="902" builtinId="9" hidden="1"/>
    <cellStyle name="表示済みのハイパーリンク" xfId="904" builtinId="9" hidden="1"/>
    <cellStyle name="表示済みのハイパーリンク" xfId="906" builtinId="9" hidden="1"/>
    <cellStyle name="表示済みのハイパーリンク" xfId="908" builtinId="9" hidden="1"/>
    <cellStyle name="表示済みのハイパーリンク" xfId="910" builtinId="9" hidden="1"/>
    <cellStyle name="表示済みのハイパーリンク" xfId="912" builtinId="9" hidden="1"/>
    <cellStyle name="表示済みのハイパーリンク" xfId="914" builtinId="9" hidden="1"/>
    <cellStyle name="表示済みのハイパーリンク" xfId="916" builtinId="9" hidden="1"/>
    <cellStyle name="表示済みのハイパーリンク" xfId="918" builtinId="9" hidden="1"/>
    <cellStyle name="表示済みのハイパーリンク" xfId="920" builtinId="9" hidden="1"/>
    <cellStyle name="表示済みのハイパーリンク" xfId="922" builtinId="9" hidden="1"/>
    <cellStyle name="表示済みのハイパーリンク" xfId="924" builtinId="9" hidden="1"/>
    <cellStyle name="表示済みのハイパーリンク" xfId="926" builtinId="9" hidden="1"/>
    <cellStyle name="表示済みのハイパーリンク" xfId="928" builtinId="9" hidden="1"/>
    <cellStyle name="表示済みのハイパーリンク" xfId="930" builtinId="9" hidden="1"/>
    <cellStyle name="表示済みのハイパーリンク" xfId="932" builtinId="9" hidden="1"/>
    <cellStyle name="表示済みのハイパーリンク" xfId="934" builtinId="9" hidden="1"/>
    <cellStyle name="表示済みのハイパーリンク" xfId="936" builtinId="9" hidden="1"/>
    <cellStyle name="表示済みのハイパーリンク" xfId="938" builtinId="9" hidden="1"/>
    <cellStyle name="表示済みのハイパーリンク" xfId="940" builtinId="9" hidden="1"/>
    <cellStyle name="表示済みのハイパーリンク" xfId="942" builtinId="9" hidden="1"/>
    <cellStyle name="表示済みのハイパーリンク" xfId="944" builtinId="9" hidden="1"/>
    <cellStyle name="表示済みのハイパーリンク" xfId="946" builtinId="9" hidden="1"/>
    <cellStyle name="表示済みのハイパーリンク" xfId="948" builtinId="9" hidden="1"/>
    <cellStyle name="表示済みのハイパーリンク" xfId="950" builtinId="9" hidden="1"/>
    <cellStyle name="表示済みのハイパーリンク" xfId="952" builtinId="9" hidden="1"/>
    <cellStyle name="表示済みのハイパーリンク" xfId="954" builtinId="9" hidden="1"/>
    <cellStyle name="表示済みのハイパーリンク" xfId="956" builtinId="9" hidden="1"/>
    <cellStyle name="表示済みのハイパーリンク" xfId="958" builtinId="9" hidden="1"/>
    <cellStyle name="表示済みのハイパーリンク" xfId="960" builtinId="9" hidden="1"/>
    <cellStyle name="表示済みのハイパーリンク" xfId="962" builtinId="9" hidden="1"/>
    <cellStyle name="表示済みのハイパーリンク" xfId="964" builtinId="9" hidden="1"/>
    <cellStyle name="表示済みのハイパーリンク" xfId="966" builtinId="9" hidden="1"/>
    <cellStyle name="表示済みのハイパーリンク" xfId="968" builtinId="9" hidden="1"/>
    <cellStyle name="表示済みのハイパーリンク" xfId="970" builtinId="9" hidden="1"/>
    <cellStyle name="表示済みのハイパーリンク" xfId="972" builtinId="9" hidden="1"/>
    <cellStyle name="表示済みのハイパーリンク" xfId="974" builtinId="9" hidden="1"/>
    <cellStyle name="表示済みのハイパーリンク" xfId="976" builtinId="9" hidden="1"/>
    <cellStyle name="表示済みのハイパーリンク" xfId="978" builtinId="9" hidden="1"/>
    <cellStyle name="表示済みのハイパーリンク" xfId="980" builtinId="9" hidden="1"/>
    <cellStyle name="表示済みのハイパーリンク" xfId="982" builtinId="9" hidden="1"/>
    <cellStyle name="表示済みのハイパーリンク" xfId="984" builtinId="9" hidden="1"/>
    <cellStyle name="表示済みのハイパーリンク" xfId="986" builtinId="9" hidden="1"/>
    <cellStyle name="表示済みのハイパーリンク" xfId="988" builtinId="9" hidden="1"/>
    <cellStyle name="表示済みのハイパーリンク" xfId="990" builtinId="9" hidden="1"/>
    <cellStyle name="表示済みのハイパーリンク" xfId="992" builtinId="9" hidden="1"/>
    <cellStyle name="表示済みのハイパーリンク" xfId="994" builtinId="9" hidden="1"/>
    <cellStyle name="表示済みのハイパーリンク" xfId="996" builtinId="9" hidden="1"/>
    <cellStyle name="表示済みのハイパーリンク" xfId="998" builtinId="9" hidden="1"/>
    <cellStyle name="表示済みのハイパーリンク" xfId="1000" builtinId="9" hidden="1"/>
    <cellStyle name="表示済みのハイパーリンク" xfId="1002" builtinId="9" hidden="1"/>
    <cellStyle name="表示済みのハイパーリンク" xfId="1004" builtinId="9" hidden="1"/>
    <cellStyle name="表示済みのハイパーリンク" xfId="1006" builtinId="9" hidden="1"/>
    <cellStyle name="表示済みのハイパーリンク" xfId="1008" builtinId="9" hidden="1"/>
    <cellStyle name="表示済みのハイパーリンク" xfId="1010" builtinId="9" hidden="1"/>
    <cellStyle name="表示済みのハイパーリンク" xfId="1012" builtinId="9" hidden="1"/>
    <cellStyle name="表示済みのハイパーリンク" xfId="1014" builtinId="9" hidden="1"/>
    <cellStyle name="表示済みのハイパーリンク" xfId="1016" builtinId="9" hidden="1"/>
    <cellStyle name="表示済みのハイパーリンク" xfId="1018" builtinId="9" hidden="1"/>
    <cellStyle name="表示済みのハイパーリンク" xfId="1020" builtinId="9" hidden="1"/>
    <cellStyle name="表示済みのハイパーリンク" xfId="1022" builtinId="9" hidden="1"/>
    <cellStyle name="表示済みのハイパーリンク" xfId="1024" builtinId="9" hidden="1"/>
    <cellStyle name="表示済みのハイパーリンク" xfId="1026" builtinId="9" hidden="1"/>
    <cellStyle name="表示済みのハイパーリンク" xfId="1028" builtinId="9" hidden="1"/>
    <cellStyle name="表示済みのハイパーリンク" xfId="1030" builtinId="9" hidden="1"/>
    <cellStyle name="表示済みのハイパーリンク" xfId="1032" builtinId="9" hidden="1"/>
    <cellStyle name="表示済みのハイパーリンク" xfId="1034" builtinId="9" hidden="1"/>
    <cellStyle name="表示済みのハイパーリンク" xfId="1036" builtinId="9" hidden="1"/>
    <cellStyle name="表示済みのハイパーリンク" xfId="1038" builtinId="9" hidden="1"/>
    <cellStyle name="表示済みのハイパーリンク" xfId="1040" builtinId="9" hidden="1"/>
    <cellStyle name="表示済みのハイパーリンク" xfId="1042" builtinId="9" hidden="1"/>
    <cellStyle name="表示済みのハイパーリンク" xfId="1044" builtinId="9" hidden="1"/>
    <cellStyle name="表示済みのハイパーリンク" xfId="1046" builtinId="9" hidden="1"/>
    <cellStyle name="表示済みのハイパーリンク" xfId="1048" builtinId="9" hidden="1"/>
    <cellStyle name="表示済みのハイパーリンク" xfId="1050" builtinId="9" hidden="1"/>
    <cellStyle name="表示済みのハイパーリンク" xfId="1052" builtinId="9" hidden="1"/>
    <cellStyle name="表示済みのハイパーリンク" xfId="1054" builtinId="9" hidden="1"/>
    <cellStyle name="表示済みのハイパーリンク" xfId="1056" builtinId="9" hidden="1"/>
    <cellStyle name="表示済みのハイパーリンク" xfId="1058" builtinId="9" hidden="1"/>
    <cellStyle name="表示済みのハイパーリンク" xfId="1060" builtinId="9" hidden="1"/>
    <cellStyle name="表示済みのハイパーリンク" xfId="1062" builtinId="9" hidden="1"/>
    <cellStyle name="表示済みのハイパーリンク" xfId="1064" builtinId="9" hidden="1"/>
    <cellStyle name="表示済みのハイパーリンク" xfId="1066" builtinId="9" hidden="1"/>
    <cellStyle name="表示済みのハイパーリンク" xfId="1068" builtinId="9" hidden="1"/>
    <cellStyle name="表示済みのハイパーリンク" xfId="1070" builtinId="9" hidden="1"/>
    <cellStyle name="表示済みのハイパーリンク" xfId="1072" builtinId="9" hidden="1"/>
    <cellStyle name="表示済みのハイパーリンク" xfId="1074" builtinId="9" hidden="1"/>
    <cellStyle name="表示済みのハイパーリンク" xfId="1076" builtinId="9" hidden="1"/>
    <cellStyle name="表示済みのハイパーリンク" xfId="1078" builtinId="9" hidden="1"/>
    <cellStyle name="表示済みのハイパーリンク" xfId="1080" builtinId="9" hidden="1"/>
    <cellStyle name="表示済みのハイパーリンク" xfId="1082" builtinId="9" hidden="1"/>
    <cellStyle name="表示済みのハイパーリンク" xfId="1084" builtinId="9" hidden="1"/>
    <cellStyle name="表示済みのハイパーリンク" xfId="1086" builtinId="9" hidden="1"/>
    <cellStyle name="表示済みのハイパーリンク" xfId="1088" builtinId="9" hidden="1"/>
    <cellStyle name="表示済みのハイパーリンク" xfId="1090" builtinId="9" hidden="1"/>
    <cellStyle name="表示済みのハイパーリンク" xfId="1092" builtinId="9" hidden="1"/>
    <cellStyle name="表示済みのハイパーリンク" xfId="1094" builtinId="9" hidden="1"/>
    <cellStyle name="表示済みのハイパーリンク" xfId="1096" builtinId="9" hidden="1"/>
    <cellStyle name="表示済みのハイパーリンク" xfId="1098" builtinId="9" hidden="1"/>
    <cellStyle name="表示済みのハイパーリンク" xfId="1100" builtinId="9" hidden="1"/>
    <cellStyle name="表示済みのハイパーリンク" xfId="1102" builtinId="9" hidden="1"/>
    <cellStyle name="表示済みのハイパーリンク" xfId="1104" builtinId="9" hidden="1"/>
    <cellStyle name="表示済みのハイパーリンク" xfId="1106" builtinId="9" hidden="1"/>
    <cellStyle name="表示済みのハイパーリンク" xfId="1108" builtinId="9" hidden="1"/>
    <cellStyle name="表示済みのハイパーリンク" xfId="1110" builtinId="9" hidden="1"/>
    <cellStyle name="表示済みのハイパーリンク" xfId="1112" builtinId="9" hidden="1"/>
    <cellStyle name="表示済みのハイパーリンク" xfId="1114" builtinId="9" hidden="1"/>
    <cellStyle name="表示済みのハイパーリンク" xfId="1116" builtinId="9" hidden="1"/>
    <cellStyle name="表示済みのハイパーリンク" xfId="1118" builtinId="9" hidden="1"/>
    <cellStyle name="表示済みのハイパーリンク" xfId="1120" builtinId="9" hidden="1"/>
  </cellStyles>
  <dxfs count="94">
    <dxf>
      <numFmt numFmtId="178" formatCode="m/d/yy;@"/>
    </dxf>
    <dxf>
      <numFmt numFmtId="13" formatCode="0%"/>
      <fill>
        <patternFill patternType="solid">
          <fgColor indexed="64"/>
          <bgColor theme="0" tint="-0.14999847407452621"/>
        </patternFill>
      </fill>
    </dxf>
    <dxf>
      <numFmt numFmtId="13" formatCode="0%"/>
      <fill>
        <patternFill patternType="solid">
          <fgColor indexed="64"/>
          <bgColor theme="0" tint="-0.14999847407452621"/>
        </patternFill>
      </fill>
    </dxf>
    <dxf>
      <numFmt numFmtId="176" formatCode="&quot;¥&quot;#,##0;[Red]\-&quot;¥&quot;#,##0"/>
      <fill>
        <patternFill patternType="solid">
          <fgColor indexed="64"/>
          <bgColor theme="0" tint="-0.14999847407452621"/>
        </patternFill>
      </fill>
    </dxf>
    <dxf>
      <numFmt numFmtId="176" formatCode="&quot;¥&quot;#,##0;[Red]\-&quot;¥&quot;#,##0"/>
      <fill>
        <patternFill patternType="solid">
          <fgColor indexed="64"/>
          <bgColor theme="0" tint="-0.14999847407452621"/>
        </patternFill>
      </fill>
    </dxf>
    <dxf>
      <numFmt numFmtId="176" formatCode="&quot;¥&quot;#,##0;[Red]\-&quot;¥&quot;#,##0"/>
    </dxf>
    <dxf>
      <numFmt numFmtId="176" formatCode="&quot;¥&quot;#,##0;[Red]\-&quot;¥&quot;#,##0"/>
    </dxf>
    <dxf>
      <fill>
        <patternFill patternType="solid">
          <fgColor indexed="64"/>
          <bgColor theme="0" tint="-0.14999847407452621"/>
        </patternFill>
      </fill>
    </dxf>
    <dxf>
      <numFmt numFmtId="176" formatCode="&quot;¥&quot;#,##0;[Red]\-&quot;¥&quot;#,##0"/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numFmt numFmtId="177" formatCode="&quot;¥&quot;#,##0.00;[Red]\-&quot;¥&quot;#,##0.00"/>
      <fill>
        <patternFill patternType="solid">
          <fgColor indexed="64"/>
          <bgColor theme="0" tint="-0.14999847407452621"/>
        </patternFill>
      </fill>
    </dxf>
    <dxf>
      <numFmt numFmtId="176" formatCode="&quot;¥&quot;#,##0;[Red]\-&quot;¥&quot;#,##0"/>
    </dxf>
    <dxf>
      <numFmt numFmtId="176" formatCode="&quot;¥&quot;#,##0;[Red]\-&quot;¥&quot;#,##0"/>
    </dxf>
    <dxf>
      <numFmt numFmtId="176" formatCode="&quot;¥&quot;#,##0;[Red]\-&quot;¥&quot;#,##0"/>
    </dxf>
    <dxf>
      <fill>
        <patternFill patternType="solid">
          <fgColor indexed="64"/>
          <bgColor theme="0" tint="-0.14999847407452621"/>
        </patternFill>
      </fill>
    </dxf>
    <dxf>
      <numFmt numFmtId="0" formatCode="General"/>
      <fill>
        <patternFill patternType="solid">
          <fgColor indexed="64"/>
          <bgColor theme="0" tint="-0.14999847407452621"/>
        </patternFill>
      </fill>
    </dxf>
    <dxf>
      <numFmt numFmtId="178" formatCode="m/d/yy;@"/>
    </dxf>
    <dxf>
      <numFmt numFmtId="178" formatCode="m/d/yy;@"/>
    </dxf>
    <dxf>
      <numFmt numFmtId="176" formatCode="&quot;¥&quot;#,##0;[Red]\-&quot;¥&quot;#,##0"/>
    </dxf>
    <dxf>
      <numFmt numFmtId="176" formatCode="&quot;¥&quot;#,##0;[Red]\-&quot;¥&quot;#,##0"/>
    </dxf>
    <dxf>
      <numFmt numFmtId="178" formatCode="m/d/yy;@"/>
    </dxf>
    <dxf>
      <numFmt numFmtId="0" formatCode="General"/>
    </dxf>
    <dxf>
      <font>
        <color rgb="FF9C0006"/>
      </font>
      <fill>
        <patternFill patternType="solid">
          <fgColor indexed="64"/>
          <bgColor theme="0" tint="-0.24997711111789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indexed="64"/>
          <bgColor theme="0" tint="-0.149998474074526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indexed="64"/>
          <bgColor theme="0" tint="-0.24997711111789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indexed="64"/>
          <bgColor theme="0" tint="-0.149998474074526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numFmt numFmtId="178" formatCode="m/d/yy;@"/>
    </dxf>
    <dxf>
      <numFmt numFmtId="13" formatCode="0%"/>
      <fill>
        <patternFill patternType="solid">
          <fgColor indexed="64"/>
          <bgColor theme="0" tint="-0.14999847407452621"/>
        </patternFill>
      </fill>
    </dxf>
    <dxf>
      <numFmt numFmtId="13" formatCode="0%"/>
      <fill>
        <patternFill patternType="solid">
          <fgColor indexed="64"/>
          <bgColor theme="0" tint="-0.14999847407452621"/>
        </patternFill>
      </fill>
    </dxf>
    <dxf>
      <numFmt numFmtId="176" formatCode="&quot;¥&quot;#,##0;[Red]\-&quot;¥&quot;#,##0"/>
      <fill>
        <patternFill patternType="solid">
          <fgColor indexed="64"/>
          <bgColor theme="0" tint="-0.14999847407452621"/>
        </patternFill>
      </fill>
    </dxf>
    <dxf>
      <numFmt numFmtId="176" formatCode="&quot;¥&quot;#,##0;[Red]\-&quot;¥&quot;#,##0"/>
      <fill>
        <patternFill patternType="solid">
          <fgColor indexed="64"/>
          <bgColor theme="0" tint="-0.14999847407452621"/>
        </patternFill>
      </fill>
    </dxf>
    <dxf>
      <numFmt numFmtId="176" formatCode="&quot;¥&quot;#,##0;[Red]\-&quot;¥&quot;#,##0"/>
    </dxf>
    <dxf>
      <numFmt numFmtId="176" formatCode="&quot;¥&quot;#,##0;[Red]\-&quot;¥&quot;#,##0"/>
    </dxf>
    <dxf>
      <fill>
        <patternFill patternType="solid">
          <fgColor indexed="64"/>
          <bgColor theme="0" tint="-0.14999847407452621"/>
        </patternFill>
      </fill>
    </dxf>
    <dxf>
      <numFmt numFmtId="176" formatCode="&quot;¥&quot;#,##0;[Red]\-&quot;¥&quot;#,##0"/>
      <fill>
        <patternFill patternType="solid">
          <fgColor indexed="64"/>
          <bgColor theme="0" tint="-0.14999847407452621"/>
        </patternFill>
      </fill>
    </dxf>
    <dxf>
      <numFmt numFmtId="176" formatCode="&quot;¥&quot;#,##0;[Red]\-&quot;¥&quot;#,##0"/>
    </dxf>
    <dxf>
      <fill>
        <patternFill patternType="solid">
          <fgColor indexed="64"/>
          <bgColor theme="0" tint="-0.14999847407452621"/>
        </patternFill>
      </fill>
    </dxf>
    <dxf>
      <numFmt numFmtId="179" formatCode="\$#,##0.00;[Red]\-\$#,##0.00"/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numFmt numFmtId="179" formatCode="\$#,##0.00;[Red]\-\$#,##0.00"/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numFmt numFmtId="179" formatCode="\$#,##0.00;[Red]\-\$#,##0.00"/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numFmt numFmtId="179" formatCode="\$#,##0.00;[Red]\-\$#,##0.00"/>
      <fill>
        <patternFill patternType="solid">
          <fgColor indexed="64"/>
          <bgColor theme="0" tint="-0.14999847407452621"/>
        </patternFill>
      </fill>
    </dxf>
    <dxf>
      <numFmt numFmtId="0" formatCode="General"/>
    </dxf>
    <dxf>
      <numFmt numFmtId="179" formatCode="\$#,##0.00;[Red]\-\$#,##0.00"/>
    </dxf>
    <dxf>
      <numFmt numFmtId="179" formatCode="\$#,##0.00;[Red]\-\$#,##0.00"/>
    </dxf>
    <dxf>
      <numFmt numFmtId="179" formatCode="\$#,##0.00;[Red]\-\$#,##0.00"/>
    </dxf>
    <dxf>
      <numFmt numFmtId="179" formatCode="\$#,##0.00;[Red]\-\$#,##0.00"/>
    </dxf>
    <dxf>
      <fill>
        <patternFill patternType="solid">
          <fgColor indexed="64"/>
          <bgColor theme="0" tint="-0.14999847407452621"/>
        </patternFill>
      </fill>
    </dxf>
    <dxf>
      <numFmt numFmtId="0" formatCode="General"/>
      <fill>
        <patternFill patternType="solid">
          <fgColor indexed="64"/>
          <bgColor theme="0" tint="-0.14999847407452621"/>
        </patternFill>
      </fill>
    </dxf>
    <dxf>
      <numFmt numFmtId="178" formatCode="m/d/yy;@"/>
    </dxf>
    <dxf>
      <numFmt numFmtId="178" formatCode="m/d/yy;@"/>
    </dxf>
    <dxf>
      <numFmt numFmtId="176" formatCode="&quot;¥&quot;#,##0;[Red]\-&quot;¥&quot;#,##0"/>
    </dxf>
    <dxf>
      <numFmt numFmtId="176" formatCode="&quot;¥&quot;#,##0;[Red]\-&quot;¥&quot;#,##0"/>
    </dxf>
    <dxf>
      <numFmt numFmtId="178" formatCode="m/d/yy;@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indexed="64"/>
          <bgColor theme="0" tint="-0.149998474074526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indexed="64"/>
          <bgColor theme="0" tint="-0.149998474074526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indexed="64"/>
          <bgColor theme="0" tint="-0.24997711111789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indexed="64"/>
          <bgColor theme="0" tint="-0.149998474074526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5" name="テーブル1" displayName="テーブル1" ref="A1:AC11">
  <autoFilter ref="A1:AC11"/>
  <tableColumns count="29">
    <tableColumn id="1" name="管理番号" totalsRowLabel="合計" dataDxfId="72">
      <calculatedColumnFormula>IF(B2="", "", ROW()-1)</calculatedColumnFormula>
    </tableColumn>
    <tableColumn id="2" name="商品名"/>
    <tableColumn id="3" name="ステータス"/>
    <tableColumn id="4" name="仕入日" dataDxfId="71"/>
    <tableColumn id="5" name="仕入先"/>
    <tableColumn id="6" name="仕入価格" totalsRowFunction="sum" dataDxfId="70" totalsRowDxfId="69"/>
    <tableColumn id="7" name="出品日" dataDxfId="68"/>
    <tableColumn id="8" name="出品タイトル"/>
    <tableColumn id="9" name="販売日" dataDxfId="67"/>
    <tableColumn id="10" name="回転日数" dataDxfId="66" totalsRowDxfId="65">
      <calculatedColumnFormula>IF(テーブル1[[#This Row],[販売日]]="","",テーブル1[[#This Row],[販売日]]-テーブル1[[#This Row],[出品日]])</calculatedColumnFormula>
    </tableColumn>
    <tableColumn id="11" name="商品価格" dataDxfId="64"/>
    <tableColumn id="12" name="送料" dataDxfId="63"/>
    <tableColumn id="13" name="売上金額" dataDxfId="62">
      <calculatedColumnFormula>IF(テーブル1[[#This Row],[商品価格]]="","",SUM(K2:L2))</calculatedColumnFormula>
    </tableColumn>
    <tableColumn id="14" name="出品手数料" dataDxfId="61"/>
    <tableColumn id="15" name="落札手数料%" totalsRowDxfId="60" dataCellStyle="パーセント"/>
    <tableColumn id="16" name="落札手数料$" dataDxfId="59" totalsRowDxfId="58">
      <calculatedColumnFormula>IF(テーブル1[[#This Row],[商品価格]]="","",テーブル1[[#This Row],[商品価格]]*テーブル1[[#This Row],[落札手数料%]])</calculatedColumnFormula>
    </tableColumn>
    <tableColumn id="28" name="送料手数料$" dataDxfId="57" totalsRowDxfId="56">
      <calculatedColumnFormula>IF(テーブル1[[#This Row],[送料]]="","",テーブル1[[#This Row],[送料]]*テーブル1[[#This Row],[落札手数料%]])</calculatedColumnFormula>
    </tableColumn>
    <tableColumn id="17" name="PayPal手数料$" dataDxfId="55" totalsRowDxfId="54">
      <calculatedColumnFormula>IF(テーブル1[[#This Row],[売上金額]]="","",テーブル1[[#This Row],[売上金額]]*0.039+0.3)</calculatedColumnFormula>
    </tableColumn>
    <tableColumn id="18" name="売上総計$" dataDxfId="53" totalsRowDxfId="52">
      <calculatedColumnFormula>IF(テーブル1[[#This Row],[売上金額]]="","",テーブル1[[#This Row],[売上金額]]-テーブル1[[#This Row],[出品手数料]]-テーブル1[[#This Row],[落札手数料$]]-テーブル1[[#This Row],[送料手数料$]]-テーブル1[[#This Row],[PayPal手数料$]])</calculatedColumnFormula>
    </tableColumn>
    <tableColumn id="19" name="為替1$=○円" dataDxfId="51"/>
    <tableColumn id="20" name="売上総計¥" dataDxfId="50" totalsRowDxfId="49">
      <calculatedColumnFormula>IF(テーブル1[[#This Row],[為替1$=○円]]="","",テーブル1[[#This Row],[売上総計$]]*テーブル1[[#This Row],[為替1$=○円]])</calculatedColumnFormula>
    </tableColumn>
    <tableColumn id="21" name="国際送料" dataDxfId="48"/>
    <tableColumn id="22" name="その他費用" dataDxfId="47"/>
    <tableColumn id="23" name="利益" totalsRowFunction="sum" dataDxfId="46" totalsRowDxfId="45">
      <calculatedColumnFormula>IF(テーブル1[[#This Row],[売上総計¥]]="","",テーブル1[[#This Row],[売上総計¥]]-テーブル1[[#This Row],[国際送料]]-テーブル1[[#This Row],[その他費用]]-テーブル1[[#This Row],[仕入価格]])</calculatedColumnFormula>
    </tableColumn>
    <tableColumn id="24" name="利益率" totalsRowFunction="average" dataDxfId="44" totalsRowDxfId="43">
      <calculatedColumnFormula>IF(テーブル1[[#This Row],[利益]]="","",テーブル1[[#This Row],[利益]]/(テーブル1[[#This Row],[売上金額]]*テーブル1[[#This Row],[為替1$=○円]]))</calculatedColumnFormula>
    </tableColumn>
    <tableColumn id="25" name="発送日" dataDxfId="42"/>
    <tableColumn id="26" name="お問い合わせ番号"/>
    <tableColumn id="27" name="発送先の国"/>
    <tableColumn id="29" name="備考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テーブル12" displayName="テーブル12" ref="A1:U11">
  <autoFilter ref="A1:U11"/>
  <tableColumns count="21">
    <tableColumn id="1" name="管理番号" totalsRowLabel="合計" dataDxfId="21">
      <calculatedColumnFormula>IF(B2="", "", ROW()-1)</calculatedColumnFormula>
    </tableColumn>
    <tableColumn id="2" name="商品名"/>
    <tableColumn id="3" name="ステータス"/>
    <tableColumn id="4" name="仕入日" dataDxfId="20"/>
    <tableColumn id="5" name="仕入先"/>
    <tableColumn id="6" name="仕入価格" totalsRowFunction="sum" dataDxfId="19" totalsRowDxfId="18"/>
    <tableColumn id="7" name="出品日" dataDxfId="17"/>
    <tableColumn id="8" name="出品タイトル"/>
    <tableColumn id="9" name="販売日" dataDxfId="16"/>
    <tableColumn id="10" name="回転日数" dataDxfId="15" totalsRowDxfId="14">
      <calculatedColumnFormula>IF(テーブル12[[#This Row],[販売日]]="","",テーブル12[[#This Row],[販売日]]-テーブル12[[#This Row],[出品日]])</calculatedColumnFormula>
    </tableColumn>
    <tableColumn id="11" name="商品価格" dataDxfId="13"/>
    <tableColumn id="12" name="送料" dataDxfId="12"/>
    <tableColumn id="13" name="売上金額" dataDxfId="11">
      <calculatedColumnFormula>IF(テーブル12[[#This Row],[商品価格]]="","",SUM(K2:L2))</calculatedColumnFormula>
    </tableColumn>
    <tableColumn id="16" name="落札手数料" dataDxfId="10" totalsRowDxfId="9">
      <calculatedColumnFormula>IF(テーブル12[[#This Row],[商品価格]]="","",テーブル12[[#This Row],[商品価格]]*0.054)</calculatedColumnFormula>
    </tableColumn>
    <tableColumn id="18" name="売上総計" dataDxfId="8" totalsRowDxfId="7">
      <calculatedColumnFormula>IF(テーブル12[[#This Row],[売上金額]]="","",テーブル12[[#This Row],[売上金額]]-テーブル12[[#This Row],[落札手数料]])</calculatedColumnFormula>
    </tableColumn>
    <tableColumn id="21" name="国内送料" dataDxfId="6"/>
    <tableColumn id="22" name="その他費用" dataDxfId="5"/>
    <tableColumn id="23" name="利益" totalsRowFunction="sum" dataDxfId="4" totalsRowDxfId="3">
      <calculatedColumnFormula>IF(テーブル12[[#This Row],[売上総計]]="","",テーブル12[[#This Row],[売上総計]]-テーブル12[[#This Row],[国内送料]]-テーブル12[[#This Row],[その他費用]]-テーブル12[[#This Row],[仕入価格]])</calculatedColumnFormula>
    </tableColumn>
    <tableColumn id="24" name="利益率" totalsRowFunction="average" dataDxfId="2" totalsRowDxfId="1">
      <calculatedColumnFormula>IF(テーブル12[[#This Row],[利益]]="","",テーブル12[[#This Row],[利益]]/テーブル12[[#This Row],[売上金額]])</calculatedColumnFormula>
    </tableColumn>
    <tableColumn id="25" name="発送日" dataDxfId="0"/>
    <tableColumn id="14" name="備考" totalsRowFunction="coun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B12" sqref="B12"/>
    </sheetView>
  </sheetViews>
  <sheetFormatPr baseColWidth="12" defaultRowHeight="18" x14ac:dyDescent="0"/>
  <cols>
    <col min="8" max="8" width="14.1640625" customWidth="1"/>
    <col min="14" max="14" width="13.6640625" customWidth="1"/>
    <col min="15" max="16" width="14.6640625" customWidth="1"/>
    <col min="17" max="17" width="16.5" customWidth="1"/>
    <col min="19" max="19" width="14.6640625" customWidth="1"/>
    <col min="20" max="20" width="13" customWidth="1"/>
    <col min="22" max="22" width="13.6640625" customWidth="1"/>
    <col min="26" max="26" width="12.83203125" customWidth="1"/>
    <col min="27" max="27" width="13.6640625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42</v>
      </c>
      <c r="R1" t="s">
        <v>16</v>
      </c>
      <c r="S1" t="s">
        <v>17</v>
      </c>
      <c r="T1" t="s">
        <v>18</v>
      </c>
      <c r="U1" t="s">
        <v>19</v>
      </c>
      <c r="V1" t="s">
        <v>43</v>
      </c>
      <c r="W1" t="s">
        <v>20</v>
      </c>
      <c r="X1" t="s">
        <v>21</v>
      </c>
      <c r="Y1" t="s">
        <v>22</v>
      </c>
      <c r="Z1" t="s">
        <v>34</v>
      </c>
      <c r="AA1" t="s">
        <v>23</v>
      </c>
      <c r="AB1" t="s">
        <v>24</v>
      </c>
      <c r="AC1" t="s">
        <v>47</v>
      </c>
    </row>
    <row r="2" spans="1:29">
      <c r="A2" s="6">
        <f t="shared" ref="A2:A11" si="0">IF(B2="", "", ROW()-1)</f>
        <v>1</v>
      </c>
      <c r="B2" s="7" t="s">
        <v>60</v>
      </c>
      <c r="C2" s="7"/>
      <c r="D2" s="9"/>
      <c r="E2" s="7"/>
      <c r="F2" s="8"/>
      <c r="G2" s="9"/>
      <c r="H2" s="7"/>
      <c r="I2" s="9"/>
      <c r="J2" s="10" t="str">
        <f>IF(テーブル1[[#This Row],[販売日]]="","",テーブル1[[#This Row],[販売日]]-テーブル1[[#This Row],[出品日]])</f>
        <v/>
      </c>
      <c r="K2" s="11"/>
      <c r="L2" s="11"/>
      <c r="M2" s="11" t="str">
        <f>IF(テーブル1[[#This Row],[商品価格]]="","",SUM(K2:L2))</f>
        <v/>
      </c>
      <c r="N2" s="11"/>
      <c r="O2" s="12"/>
      <c r="P2" s="13" t="str">
        <f>IF(テーブル1[[#This Row],[商品価格]]="","",テーブル1[[#This Row],[商品価格]]*テーブル1[[#This Row],[落札手数料%]])</f>
        <v/>
      </c>
      <c r="Q2" s="13" t="str">
        <f>IF(テーブル1[[#This Row],[送料]]="","",テーブル1[[#This Row],[送料]]*テーブル1[[#This Row],[落札手数料%]])</f>
        <v/>
      </c>
      <c r="R2" s="13" t="str">
        <f>IF(テーブル1[[#This Row],[売上金額]]="","",テーブル1[[#This Row],[売上金額]]*0.039+0.3)</f>
        <v/>
      </c>
      <c r="S2" s="13" t="str">
        <f>IF(テーブル1[[#This Row],[売上金額]]="","",テーブル1[[#This Row],[売上金額]]-テーブル1[[#This Row],[出品手数料]]-テーブル1[[#This Row],[落札手数料$]]-テーブル1[[#This Row],[送料手数料$]]-テーブル1[[#This Row],[PayPal手数料$]])</f>
        <v/>
      </c>
      <c r="T2" s="8"/>
      <c r="U2" s="14" t="str">
        <f>IF(テーブル1[[#This Row],[為替1$=○円]]="","",テーブル1[[#This Row],[売上総計$]]*テーブル1[[#This Row],[為替1$=○円]])</f>
        <v/>
      </c>
      <c r="V2" s="8"/>
      <c r="W2" s="8"/>
      <c r="X2" s="14" t="str">
        <f>IF(テーブル1[[#This Row],[売上総計¥]]="","",テーブル1[[#This Row],[売上総計¥]]-テーブル1[[#This Row],[国際送料]]-テーブル1[[#This Row],[その他費用]]-テーブル1[[#This Row],[仕入価格]])</f>
        <v/>
      </c>
      <c r="Y2" s="15" t="str">
        <f>IF(テーブル1[[#This Row],[利益]]="","",テーブル1[[#This Row],[利益]]/(テーブル1[[#This Row],[売上金額]]*テーブル1[[#This Row],[為替1$=○円]]))</f>
        <v/>
      </c>
      <c r="Z2" s="9"/>
      <c r="AA2" s="7"/>
      <c r="AB2" s="7"/>
      <c r="AC2" s="7"/>
    </row>
    <row r="3" spans="1:29">
      <c r="A3" s="6">
        <f t="shared" si="0"/>
        <v>2</v>
      </c>
      <c r="B3" s="7" t="s">
        <v>51</v>
      </c>
      <c r="C3" s="7"/>
      <c r="D3" s="9"/>
      <c r="E3" s="7"/>
      <c r="F3" s="8"/>
      <c r="G3" s="9"/>
      <c r="H3" s="7"/>
      <c r="I3" s="9"/>
      <c r="J3" s="10" t="str">
        <f>IF(テーブル1[[#This Row],[販売日]]="","",テーブル1[[#This Row],[販売日]]-テーブル1[[#This Row],[出品日]])</f>
        <v/>
      </c>
      <c r="K3" s="11"/>
      <c r="L3" s="11"/>
      <c r="M3" s="11" t="str">
        <f>IF(テーブル1[[#This Row],[商品価格]]="","",SUM(K3:L3))</f>
        <v/>
      </c>
      <c r="N3" s="11"/>
      <c r="O3" s="12"/>
      <c r="P3" s="13" t="str">
        <f>IF(テーブル1[[#This Row],[商品価格]]="","",テーブル1[[#This Row],[商品価格]]*テーブル1[[#This Row],[落札手数料%]])</f>
        <v/>
      </c>
      <c r="Q3" s="13" t="str">
        <f>IF(テーブル1[[#This Row],[送料]]="","",テーブル1[[#This Row],[送料]]*テーブル1[[#This Row],[落札手数料%]])</f>
        <v/>
      </c>
      <c r="R3" s="13" t="str">
        <f>IF(テーブル1[[#This Row],[売上金額]]="","",テーブル1[[#This Row],[売上金額]]*0.039+0.3)</f>
        <v/>
      </c>
      <c r="S3" s="13" t="str">
        <f>IF(テーブル1[[#This Row],[売上金額]]="","",テーブル1[[#This Row],[売上金額]]-テーブル1[[#This Row],[出品手数料]]-テーブル1[[#This Row],[落札手数料$]]-テーブル1[[#This Row],[送料手数料$]]-テーブル1[[#This Row],[PayPal手数料$]])</f>
        <v/>
      </c>
      <c r="T3" s="8"/>
      <c r="U3" s="14" t="str">
        <f>IF(テーブル1[[#This Row],[為替1$=○円]]="","",テーブル1[[#This Row],[売上総計$]]*テーブル1[[#This Row],[為替1$=○円]])</f>
        <v/>
      </c>
      <c r="V3" s="8"/>
      <c r="W3" s="8"/>
      <c r="X3" s="14" t="str">
        <f>IF(テーブル1[[#This Row],[売上総計¥]]="","",テーブル1[[#This Row],[売上総計¥]]-テーブル1[[#This Row],[国際送料]]-テーブル1[[#This Row],[その他費用]]-テーブル1[[#This Row],[仕入価格]])</f>
        <v/>
      </c>
      <c r="Y3" s="15" t="str">
        <f>IF(テーブル1[[#This Row],[利益]]="","",テーブル1[[#This Row],[利益]]/(テーブル1[[#This Row],[売上金額]]*テーブル1[[#This Row],[為替1$=○円]]))</f>
        <v/>
      </c>
      <c r="Z3" s="9"/>
      <c r="AA3" s="7"/>
      <c r="AB3" s="7"/>
      <c r="AC3" s="7"/>
    </row>
    <row r="4" spans="1:29">
      <c r="A4" s="6">
        <f t="shared" si="0"/>
        <v>3</v>
      </c>
      <c r="B4" s="7" t="s">
        <v>52</v>
      </c>
      <c r="C4" s="7"/>
      <c r="D4" s="9"/>
      <c r="E4" s="7"/>
      <c r="F4" s="8"/>
      <c r="G4" s="9"/>
      <c r="H4" s="7"/>
      <c r="I4" s="9"/>
      <c r="J4" s="10" t="str">
        <f>IF(テーブル1[[#This Row],[販売日]]="","",テーブル1[[#This Row],[販売日]]-テーブル1[[#This Row],[出品日]])</f>
        <v/>
      </c>
      <c r="K4" s="11"/>
      <c r="L4" s="11"/>
      <c r="M4" s="11" t="str">
        <f>IF(テーブル1[[#This Row],[商品価格]]="","",SUM(K4:L4))</f>
        <v/>
      </c>
      <c r="N4" s="11"/>
      <c r="O4" s="12"/>
      <c r="P4" s="13" t="str">
        <f>IF(テーブル1[[#This Row],[商品価格]]="","",テーブル1[[#This Row],[商品価格]]*テーブル1[[#This Row],[落札手数料%]])</f>
        <v/>
      </c>
      <c r="Q4" s="13" t="str">
        <f>IF(テーブル1[[#This Row],[送料]]="","",テーブル1[[#This Row],[送料]]*テーブル1[[#This Row],[落札手数料%]])</f>
        <v/>
      </c>
      <c r="R4" s="13" t="str">
        <f>IF(テーブル1[[#This Row],[売上金額]]="","",テーブル1[[#This Row],[売上金額]]*0.039+0.3)</f>
        <v/>
      </c>
      <c r="S4" s="13" t="str">
        <f>IF(テーブル1[[#This Row],[売上金額]]="","",テーブル1[[#This Row],[売上金額]]-テーブル1[[#This Row],[出品手数料]]-テーブル1[[#This Row],[落札手数料$]]-テーブル1[[#This Row],[送料手数料$]]-テーブル1[[#This Row],[PayPal手数料$]])</f>
        <v/>
      </c>
      <c r="T4" s="8"/>
      <c r="U4" s="14" t="str">
        <f>IF(テーブル1[[#This Row],[為替1$=○円]]="","",テーブル1[[#This Row],[売上総計$]]*テーブル1[[#This Row],[為替1$=○円]])</f>
        <v/>
      </c>
      <c r="V4" s="8"/>
      <c r="W4" s="8"/>
      <c r="X4" s="14" t="str">
        <f>IF(テーブル1[[#This Row],[売上総計¥]]="","",テーブル1[[#This Row],[売上総計¥]]-テーブル1[[#This Row],[国際送料]]-テーブル1[[#This Row],[その他費用]]-テーブル1[[#This Row],[仕入価格]])</f>
        <v/>
      </c>
      <c r="Y4" s="15" t="str">
        <f>IF(テーブル1[[#This Row],[利益]]="","",テーブル1[[#This Row],[利益]]/(テーブル1[[#This Row],[売上金額]]*テーブル1[[#This Row],[為替1$=○円]]))</f>
        <v/>
      </c>
      <c r="Z4" s="9"/>
      <c r="AA4" s="7"/>
      <c r="AB4" s="7"/>
      <c r="AC4" s="7"/>
    </row>
    <row r="5" spans="1:29">
      <c r="A5" s="6">
        <f t="shared" si="0"/>
        <v>4</v>
      </c>
      <c r="B5" s="7" t="s">
        <v>53</v>
      </c>
      <c r="C5" s="7"/>
      <c r="D5" s="9"/>
      <c r="E5" s="7"/>
      <c r="F5" s="8"/>
      <c r="G5" s="9"/>
      <c r="H5" s="7"/>
      <c r="I5" s="9"/>
      <c r="J5" s="10" t="str">
        <f>IF(テーブル1[[#This Row],[販売日]]="","",テーブル1[[#This Row],[販売日]]-テーブル1[[#This Row],[出品日]])</f>
        <v/>
      </c>
      <c r="K5" s="11"/>
      <c r="L5" s="11"/>
      <c r="M5" s="11" t="str">
        <f>IF(テーブル1[[#This Row],[商品価格]]="","",SUM(K5:L5))</f>
        <v/>
      </c>
      <c r="N5" s="11"/>
      <c r="O5" s="12"/>
      <c r="P5" s="13" t="str">
        <f>IF(テーブル1[[#This Row],[商品価格]]="","",テーブル1[[#This Row],[商品価格]]*テーブル1[[#This Row],[落札手数料%]])</f>
        <v/>
      </c>
      <c r="Q5" s="13" t="str">
        <f>IF(テーブル1[[#This Row],[送料]]="","",テーブル1[[#This Row],[送料]]*テーブル1[[#This Row],[落札手数料%]])</f>
        <v/>
      </c>
      <c r="R5" s="13" t="str">
        <f>IF(テーブル1[[#This Row],[売上金額]]="","",テーブル1[[#This Row],[売上金額]]*0.039+0.3)</f>
        <v/>
      </c>
      <c r="S5" s="13" t="str">
        <f>IF(テーブル1[[#This Row],[売上金額]]="","",テーブル1[[#This Row],[売上金額]]-テーブル1[[#This Row],[出品手数料]]-テーブル1[[#This Row],[落札手数料$]]-テーブル1[[#This Row],[送料手数料$]]-テーブル1[[#This Row],[PayPal手数料$]])</f>
        <v/>
      </c>
      <c r="T5" s="8"/>
      <c r="U5" s="14" t="str">
        <f>IF(テーブル1[[#This Row],[為替1$=○円]]="","",テーブル1[[#This Row],[売上総計$]]*テーブル1[[#This Row],[為替1$=○円]])</f>
        <v/>
      </c>
      <c r="V5" s="8"/>
      <c r="W5" s="8"/>
      <c r="X5" s="14" t="str">
        <f>IF(テーブル1[[#This Row],[売上総計¥]]="","",テーブル1[[#This Row],[売上総計¥]]-テーブル1[[#This Row],[国際送料]]-テーブル1[[#This Row],[その他費用]]-テーブル1[[#This Row],[仕入価格]])</f>
        <v/>
      </c>
      <c r="Y5" s="15" t="str">
        <f>IF(テーブル1[[#This Row],[利益]]="","",テーブル1[[#This Row],[利益]]/(テーブル1[[#This Row],[売上金額]]*テーブル1[[#This Row],[為替1$=○円]]))</f>
        <v/>
      </c>
      <c r="Z5" s="9"/>
      <c r="AA5" s="7"/>
      <c r="AB5" s="7"/>
      <c r="AC5" s="7"/>
    </row>
    <row r="6" spans="1:29">
      <c r="A6" s="6">
        <f t="shared" si="0"/>
        <v>5</v>
      </c>
      <c r="B6" s="7" t="s">
        <v>54</v>
      </c>
      <c r="C6" s="7"/>
      <c r="D6" s="9"/>
      <c r="E6" s="7"/>
      <c r="F6" s="8"/>
      <c r="G6" s="9"/>
      <c r="H6" s="7"/>
      <c r="I6" s="9"/>
      <c r="J6" s="10" t="str">
        <f>IF(テーブル1[[#This Row],[販売日]]="","",テーブル1[[#This Row],[販売日]]-テーブル1[[#This Row],[出品日]])</f>
        <v/>
      </c>
      <c r="K6" s="11"/>
      <c r="L6" s="11"/>
      <c r="M6" s="11" t="str">
        <f>IF(テーブル1[[#This Row],[商品価格]]="","",SUM(K6:L6))</f>
        <v/>
      </c>
      <c r="N6" s="11"/>
      <c r="O6" s="12"/>
      <c r="P6" s="13" t="str">
        <f>IF(テーブル1[[#This Row],[商品価格]]="","",テーブル1[[#This Row],[商品価格]]*テーブル1[[#This Row],[落札手数料%]])</f>
        <v/>
      </c>
      <c r="Q6" s="13" t="str">
        <f>IF(テーブル1[[#This Row],[送料]]="","",テーブル1[[#This Row],[送料]]*テーブル1[[#This Row],[落札手数料%]])</f>
        <v/>
      </c>
      <c r="R6" s="13" t="str">
        <f>IF(テーブル1[[#This Row],[売上金額]]="","",テーブル1[[#This Row],[売上金額]]*0.039+0.3)</f>
        <v/>
      </c>
      <c r="S6" s="13" t="str">
        <f>IF(テーブル1[[#This Row],[売上金額]]="","",テーブル1[[#This Row],[売上金額]]-テーブル1[[#This Row],[出品手数料]]-テーブル1[[#This Row],[落札手数料$]]-テーブル1[[#This Row],[送料手数料$]]-テーブル1[[#This Row],[PayPal手数料$]])</f>
        <v/>
      </c>
      <c r="T6" s="8"/>
      <c r="U6" s="14" t="str">
        <f>IF(テーブル1[[#This Row],[為替1$=○円]]="","",テーブル1[[#This Row],[売上総計$]]*テーブル1[[#This Row],[為替1$=○円]])</f>
        <v/>
      </c>
      <c r="V6" s="8"/>
      <c r="W6" s="8"/>
      <c r="X6" s="14" t="str">
        <f>IF(テーブル1[[#This Row],[売上総計¥]]="","",テーブル1[[#This Row],[売上総計¥]]-テーブル1[[#This Row],[国際送料]]-テーブル1[[#This Row],[その他費用]]-テーブル1[[#This Row],[仕入価格]])</f>
        <v/>
      </c>
      <c r="Y6" s="15" t="str">
        <f>IF(テーブル1[[#This Row],[利益]]="","",テーブル1[[#This Row],[利益]]/(テーブル1[[#This Row],[売上金額]]*テーブル1[[#This Row],[為替1$=○円]]))</f>
        <v/>
      </c>
      <c r="Z6" s="9"/>
      <c r="AA6" s="7"/>
      <c r="AB6" s="7"/>
      <c r="AC6" s="7"/>
    </row>
    <row r="7" spans="1:29">
      <c r="A7" s="6">
        <f t="shared" si="0"/>
        <v>6</v>
      </c>
      <c r="B7" s="7" t="s">
        <v>55</v>
      </c>
      <c r="C7" s="7"/>
      <c r="D7" s="9"/>
      <c r="E7" s="7"/>
      <c r="F7" s="8"/>
      <c r="G7" s="9"/>
      <c r="H7" s="7"/>
      <c r="I7" s="9"/>
      <c r="J7" s="10" t="str">
        <f>IF(テーブル1[[#This Row],[販売日]]="","",テーブル1[[#This Row],[販売日]]-テーブル1[[#This Row],[出品日]])</f>
        <v/>
      </c>
      <c r="K7" s="11"/>
      <c r="L7" s="11"/>
      <c r="M7" s="11" t="str">
        <f>IF(テーブル1[[#This Row],[商品価格]]="","",SUM(K7:L7))</f>
        <v/>
      </c>
      <c r="N7" s="11"/>
      <c r="O7" s="12"/>
      <c r="P7" s="13" t="str">
        <f>IF(テーブル1[[#This Row],[商品価格]]="","",テーブル1[[#This Row],[商品価格]]*テーブル1[[#This Row],[落札手数料%]])</f>
        <v/>
      </c>
      <c r="Q7" s="13" t="str">
        <f>IF(テーブル1[[#This Row],[送料]]="","",テーブル1[[#This Row],[送料]]*テーブル1[[#This Row],[落札手数料%]])</f>
        <v/>
      </c>
      <c r="R7" s="13" t="str">
        <f>IF(テーブル1[[#This Row],[売上金額]]="","",テーブル1[[#This Row],[売上金額]]*0.039+0.3)</f>
        <v/>
      </c>
      <c r="S7" s="13" t="str">
        <f>IF(テーブル1[[#This Row],[売上金額]]="","",テーブル1[[#This Row],[売上金額]]-テーブル1[[#This Row],[出品手数料]]-テーブル1[[#This Row],[落札手数料$]]-テーブル1[[#This Row],[送料手数料$]]-テーブル1[[#This Row],[PayPal手数料$]])</f>
        <v/>
      </c>
      <c r="T7" s="8"/>
      <c r="U7" s="14" t="str">
        <f>IF(テーブル1[[#This Row],[為替1$=○円]]="","",テーブル1[[#This Row],[売上総計$]]*テーブル1[[#This Row],[為替1$=○円]])</f>
        <v/>
      </c>
      <c r="V7" s="8"/>
      <c r="W7" s="8"/>
      <c r="X7" s="14" t="str">
        <f>IF(テーブル1[[#This Row],[売上総計¥]]="","",テーブル1[[#This Row],[売上総計¥]]-テーブル1[[#This Row],[国際送料]]-テーブル1[[#This Row],[その他費用]]-テーブル1[[#This Row],[仕入価格]])</f>
        <v/>
      </c>
      <c r="Y7" s="15" t="str">
        <f>IF(テーブル1[[#This Row],[利益]]="","",テーブル1[[#This Row],[利益]]/(テーブル1[[#This Row],[売上金額]]*テーブル1[[#This Row],[為替1$=○円]]))</f>
        <v/>
      </c>
      <c r="Z7" s="9"/>
      <c r="AA7" s="7"/>
      <c r="AB7" s="7"/>
      <c r="AC7" s="7"/>
    </row>
    <row r="8" spans="1:29">
      <c r="A8" s="6">
        <f t="shared" si="0"/>
        <v>7</v>
      </c>
      <c r="B8" s="7" t="s">
        <v>56</v>
      </c>
      <c r="C8" s="7"/>
      <c r="D8" s="9"/>
      <c r="E8" s="7"/>
      <c r="F8" s="8"/>
      <c r="G8" s="9"/>
      <c r="H8" s="7"/>
      <c r="I8" s="9"/>
      <c r="J8" s="10" t="str">
        <f>IF(テーブル1[[#This Row],[販売日]]="","",テーブル1[[#This Row],[販売日]]-テーブル1[[#This Row],[出品日]])</f>
        <v/>
      </c>
      <c r="K8" s="11"/>
      <c r="L8" s="11"/>
      <c r="M8" s="11" t="str">
        <f>IF(テーブル1[[#This Row],[商品価格]]="","",SUM(K8:L8))</f>
        <v/>
      </c>
      <c r="N8" s="11"/>
      <c r="O8" s="12"/>
      <c r="P8" s="13" t="str">
        <f>IF(テーブル1[[#This Row],[商品価格]]="","",テーブル1[[#This Row],[商品価格]]*テーブル1[[#This Row],[落札手数料%]])</f>
        <v/>
      </c>
      <c r="Q8" s="13" t="str">
        <f>IF(テーブル1[[#This Row],[送料]]="","",テーブル1[[#This Row],[送料]]*テーブル1[[#This Row],[落札手数料%]])</f>
        <v/>
      </c>
      <c r="R8" s="13" t="str">
        <f>IF(テーブル1[[#This Row],[売上金額]]="","",テーブル1[[#This Row],[売上金額]]*0.039+0.3)</f>
        <v/>
      </c>
      <c r="S8" s="13" t="str">
        <f>IF(テーブル1[[#This Row],[売上金額]]="","",テーブル1[[#This Row],[売上金額]]-テーブル1[[#This Row],[出品手数料]]-テーブル1[[#This Row],[落札手数料$]]-テーブル1[[#This Row],[送料手数料$]]-テーブル1[[#This Row],[PayPal手数料$]])</f>
        <v/>
      </c>
      <c r="T8" s="8"/>
      <c r="U8" s="14" t="str">
        <f>IF(テーブル1[[#This Row],[為替1$=○円]]="","",テーブル1[[#This Row],[売上総計$]]*テーブル1[[#This Row],[為替1$=○円]])</f>
        <v/>
      </c>
      <c r="V8" s="8"/>
      <c r="W8" s="8"/>
      <c r="X8" s="14" t="str">
        <f>IF(テーブル1[[#This Row],[売上総計¥]]="","",テーブル1[[#This Row],[売上総計¥]]-テーブル1[[#This Row],[国際送料]]-テーブル1[[#This Row],[その他費用]]-テーブル1[[#This Row],[仕入価格]])</f>
        <v/>
      </c>
      <c r="Y8" s="15" t="str">
        <f>IF(テーブル1[[#This Row],[利益]]="","",テーブル1[[#This Row],[利益]]/(テーブル1[[#This Row],[売上金額]]*テーブル1[[#This Row],[為替1$=○円]]))</f>
        <v/>
      </c>
      <c r="Z8" s="9"/>
      <c r="AA8" s="7"/>
      <c r="AB8" s="7"/>
      <c r="AC8" s="7"/>
    </row>
    <row r="9" spans="1:29">
      <c r="A9" s="6">
        <f t="shared" si="0"/>
        <v>8</v>
      </c>
      <c r="B9" s="7" t="s">
        <v>57</v>
      </c>
      <c r="C9" s="7"/>
      <c r="D9" s="9"/>
      <c r="E9" s="7"/>
      <c r="F9" s="8"/>
      <c r="G9" s="9"/>
      <c r="H9" s="7"/>
      <c r="I9" s="9"/>
      <c r="J9" s="10" t="str">
        <f>IF(テーブル1[[#This Row],[販売日]]="","",テーブル1[[#This Row],[販売日]]-テーブル1[[#This Row],[出品日]])</f>
        <v/>
      </c>
      <c r="K9" s="11"/>
      <c r="L9" s="11"/>
      <c r="M9" s="11" t="str">
        <f>IF(テーブル1[[#This Row],[商品価格]]="","",SUM(K9:L9))</f>
        <v/>
      </c>
      <c r="N9" s="11"/>
      <c r="O9" s="12"/>
      <c r="P9" s="13" t="str">
        <f>IF(テーブル1[[#This Row],[商品価格]]="","",テーブル1[[#This Row],[商品価格]]*テーブル1[[#This Row],[落札手数料%]])</f>
        <v/>
      </c>
      <c r="Q9" s="13" t="str">
        <f>IF(テーブル1[[#This Row],[送料]]="","",テーブル1[[#This Row],[送料]]*テーブル1[[#This Row],[落札手数料%]])</f>
        <v/>
      </c>
      <c r="R9" s="13" t="str">
        <f>IF(テーブル1[[#This Row],[売上金額]]="","",テーブル1[[#This Row],[売上金額]]*0.039+0.3)</f>
        <v/>
      </c>
      <c r="S9" s="13" t="str">
        <f>IF(テーブル1[[#This Row],[売上金額]]="","",テーブル1[[#This Row],[売上金額]]-テーブル1[[#This Row],[出品手数料]]-テーブル1[[#This Row],[落札手数料$]]-テーブル1[[#This Row],[送料手数料$]]-テーブル1[[#This Row],[PayPal手数料$]])</f>
        <v/>
      </c>
      <c r="T9" s="8"/>
      <c r="U9" s="14" t="str">
        <f>IF(テーブル1[[#This Row],[為替1$=○円]]="","",テーブル1[[#This Row],[売上総計$]]*テーブル1[[#This Row],[為替1$=○円]])</f>
        <v/>
      </c>
      <c r="V9" s="8"/>
      <c r="W9" s="8"/>
      <c r="X9" s="14" t="str">
        <f>IF(テーブル1[[#This Row],[売上総計¥]]="","",テーブル1[[#This Row],[売上総計¥]]-テーブル1[[#This Row],[国際送料]]-テーブル1[[#This Row],[その他費用]]-テーブル1[[#This Row],[仕入価格]])</f>
        <v/>
      </c>
      <c r="Y9" s="15" t="str">
        <f>IF(テーブル1[[#This Row],[利益]]="","",テーブル1[[#This Row],[利益]]/(テーブル1[[#This Row],[売上金額]]*テーブル1[[#This Row],[為替1$=○円]]))</f>
        <v/>
      </c>
      <c r="Z9" s="9"/>
      <c r="AA9" s="7"/>
      <c r="AB9" s="7"/>
      <c r="AC9" s="7"/>
    </row>
    <row r="10" spans="1:29">
      <c r="A10" s="6">
        <f t="shared" si="0"/>
        <v>9</v>
      </c>
      <c r="B10" s="7" t="s">
        <v>58</v>
      </c>
      <c r="C10" s="7"/>
      <c r="D10" s="9"/>
      <c r="E10" s="7"/>
      <c r="F10" s="8"/>
      <c r="G10" s="9"/>
      <c r="H10" s="7"/>
      <c r="I10" s="9"/>
      <c r="J10" s="10" t="str">
        <f>IF(テーブル1[[#This Row],[販売日]]="","",テーブル1[[#This Row],[販売日]]-テーブル1[[#This Row],[出品日]])</f>
        <v/>
      </c>
      <c r="K10" s="11"/>
      <c r="L10" s="11"/>
      <c r="M10" s="11" t="str">
        <f>IF(テーブル1[[#This Row],[商品価格]]="","",SUM(K10:L10))</f>
        <v/>
      </c>
      <c r="N10" s="11"/>
      <c r="O10" s="12"/>
      <c r="P10" s="13" t="str">
        <f>IF(テーブル1[[#This Row],[商品価格]]="","",テーブル1[[#This Row],[商品価格]]*テーブル1[[#This Row],[落札手数料%]])</f>
        <v/>
      </c>
      <c r="Q10" s="13" t="str">
        <f>IF(テーブル1[[#This Row],[送料]]="","",テーブル1[[#This Row],[送料]]*テーブル1[[#This Row],[落札手数料%]])</f>
        <v/>
      </c>
      <c r="R10" s="13" t="str">
        <f>IF(テーブル1[[#This Row],[売上金額]]="","",テーブル1[[#This Row],[売上金額]]*0.039+0.3)</f>
        <v/>
      </c>
      <c r="S10" s="13" t="str">
        <f>IF(テーブル1[[#This Row],[売上金額]]="","",テーブル1[[#This Row],[売上金額]]-テーブル1[[#This Row],[出品手数料]]-テーブル1[[#This Row],[落札手数料$]]-テーブル1[[#This Row],[送料手数料$]]-テーブル1[[#This Row],[PayPal手数料$]])</f>
        <v/>
      </c>
      <c r="T10" s="8"/>
      <c r="U10" s="14" t="str">
        <f>IF(テーブル1[[#This Row],[為替1$=○円]]="","",テーブル1[[#This Row],[売上総計$]]*テーブル1[[#This Row],[為替1$=○円]])</f>
        <v/>
      </c>
      <c r="V10" s="8"/>
      <c r="W10" s="8"/>
      <c r="X10" s="14" t="str">
        <f>IF(テーブル1[[#This Row],[売上総計¥]]="","",テーブル1[[#This Row],[売上総計¥]]-テーブル1[[#This Row],[国際送料]]-テーブル1[[#This Row],[その他費用]]-テーブル1[[#This Row],[仕入価格]])</f>
        <v/>
      </c>
      <c r="Y10" s="15" t="str">
        <f>IF(テーブル1[[#This Row],[利益]]="","",テーブル1[[#This Row],[利益]]/(テーブル1[[#This Row],[売上金額]]*テーブル1[[#This Row],[為替1$=○円]]))</f>
        <v/>
      </c>
      <c r="Z10" s="9"/>
      <c r="AA10" s="7"/>
      <c r="AB10" s="7"/>
      <c r="AC10" s="7"/>
    </row>
    <row r="11" spans="1:29">
      <c r="A11" s="6">
        <f t="shared" si="0"/>
        <v>10</v>
      </c>
      <c r="B11" s="7" t="s">
        <v>59</v>
      </c>
      <c r="C11" s="7"/>
      <c r="D11" s="9"/>
      <c r="E11" s="7"/>
      <c r="F11" s="8"/>
      <c r="G11" s="9"/>
      <c r="H11" s="7"/>
      <c r="I11" s="9"/>
      <c r="J11" s="10" t="str">
        <f>IF(テーブル1[[#This Row],[販売日]]="","",テーブル1[[#This Row],[販売日]]-テーブル1[[#This Row],[出品日]])</f>
        <v/>
      </c>
      <c r="K11" s="11"/>
      <c r="L11" s="11"/>
      <c r="M11" s="11" t="str">
        <f>IF(テーブル1[[#This Row],[商品価格]]="","",SUM(K11:L11))</f>
        <v/>
      </c>
      <c r="N11" s="11"/>
      <c r="O11" s="12"/>
      <c r="P11" s="13" t="str">
        <f>IF(テーブル1[[#This Row],[商品価格]]="","",テーブル1[[#This Row],[商品価格]]*テーブル1[[#This Row],[落札手数料%]])</f>
        <v/>
      </c>
      <c r="Q11" s="13" t="str">
        <f>IF(テーブル1[[#This Row],[送料]]="","",テーブル1[[#This Row],[送料]]*テーブル1[[#This Row],[落札手数料%]])</f>
        <v/>
      </c>
      <c r="R11" s="13" t="str">
        <f>IF(テーブル1[[#This Row],[売上金額]]="","",テーブル1[[#This Row],[売上金額]]*0.039+0.3)</f>
        <v/>
      </c>
      <c r="S11" s="13" t="str">
        <f>IF(テーブル1[[#This Row],[売上金額]]="","",テーブル1[[#This Row],[売上金額]]-テーブル1[[#This Row],[出品手数料]]-テーブル1[[#This Row],[落札手数料$]]-テーブル1[[#This Row],[送料手数料$]]-テーブル1[[#This Row],[PayPal手数料$]])</f>
        <v/>
      </c>
      <c r="T11" s="8"/>
      <c r="U11" s="14" t="str">
        <f>IF(テーブル1[[#This Row],[為替1$=○円]]="","",テーブル1[[#This Row],[売上総計$]]*テーブル1[[#This Row],[為替1$=○円]])</f>
        <v/>
      </c>
      <c r="V11" s="8"/>
      <c r="W11" s="8"/>
      <c r="X11" s="14" t="str">
        <f>IF(テーブル1[[#This Row],[売上総計¥]]="","",テーブル1[[#This Row],[売上総計¥]]-テーブル1[[#This Row],[国際送料]]-テーブル1[[#This Row],[その他費用]]-テーブル1[[#This Row],[仕入価格]])</f>
        <v/>
      </c>
      <c r="Y11" s="15" t="str">
        <f>IF(テーブル1[[#This Row],[利益]]="","",テーブル1[[#This Row],[利益]]/(テーブル1[[#This Row],[売上金額]]*テーブル1[[#This Row],[為替1$=○円]]))</f>
        <v/>
      </c>
      <c r="Z11" s="9"/>
      <c r="AA11" s="7"/>
      <c r="AB11" s="7"/>
      <c r="AC11" s="7"/>
    </row>
  </sheetData>
  <phoneticPr fontId="2"/>
  <conditionalFormatting sqref="A2:AC11">
    <cfRule type="expression" dxfId="93" priority="234">
      <formula>$C2="注文"</formula>
    </cfRule>
    <cfRule type="expression" dxfId="92" priority="235">
      <formula>$C2="入金完了"</formula>
    </cfRule>
    <cfRule type="expression" dxfId="91" priority="260">
      <formula>$C2="受取"</formula>
    </cfRule>
    <cfRule type="expression" dxfId="90" priority="261">
      <formula>$C2="代行業者へ発送"</formula>
    </cfRule>
    <cfRule type="expression" dxfId="89" priority="262">
      <formula>$C2="落札"</formula>
    </cfRule>
    <cfRule type="expression" dxfId="88" priority="263">
      <formula>$C2="入金確認済"</formula>
    </cfRule>
    <cfRule type="expression" dxfId="87" priority="264">
      <formula>$C2="発送完了"</formula>
    </cfRule>
    <cfRule type="expression" dxfId="86" priority="265">
      <formula>$C2="キャンセル"</formula>
    </cfRule>
    <cfRule type="expression" dxfId="85" priority="266">
      <formula>$C2="一部返金"</formula>
    </cfRule>
    <cfRule type="expression" dxfId="84" priority="267">
      <formula>$C2="出品取消"</formula>
    </cfRule>
  </conditionalFormatting>
  <conditionalFormatting sqref="B2:B11">
    <cfRule type="expression" dxfId="83" priority="229">
      <formula>$F2="注文"</formula>
    </cfRule>
    <cfRule type="expression" dxfId="82" priority="230">
      <formula>$F2="入金完了"</formula>
    </cfRule>
    <cfRule type="expression" dxfId="81" priority="231">
      <formula>$F2="受取"</formula>
    </cfRule>
    <cfRule type="expression" dxfId="80" priority="232">
      <formula>$F2="キャンセル"</formula>
    </cfRule>
    <cfRule type="expression" dxfId="79" priority="233">
      <formula>$F2="一部返金"</formula>
    </cfRule>
  </conditionalFormatting>
  <conditionalFormatting sqref="B2:B11">
    <cfRule type="expression" dxfId="78" priority="193">
      <formula>$F2="その他"</formula>
    </cfRule>
    <cfRule type="expression" dxfId="77" priority="204">
      <formula>$F2="注文"</formula>
    </cfRule>
    <cfRule type="expression" dxfId="76" priority="205">
      <formula>$F2="入金完了"</formula>
    </cfRule>
    <cfRule type="expression" dxfId="75" priority="206">
      <formula>$F2="受取"</formula>
    </cfRule>
    <cfRule type="expression" dxfId="74" priority="207">
      <formula>$F2="キャンセル"</formula>
    </cfRule>
    <cfRule type="expression" dxfId="73" priority="208">
      <formula>$F2="一部返金"</formula>
    </cfRule>
  </conditionalFormatting>
  <dataValidations count="2">
    <dataValidation type="list" allowBlank="1" showInputMessage="1" showErrorMessage="1" sqref="C2:C11">
      <formula1>[0]!ステータス</formula1>
    </dataValidation>
    <dataValidation type="list" allowBlank="1" showInputMessage="1" showErrorMessage="1" sqref="O2:O11">
      <formula1>[0]!落札手数料</formula1>
    </dataValidation>
  </dataValidations>
  <pageMargins left="0.7" right="0.7" top="0.75" bottom="0.75" header="0.3" footer="0.3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B12" sqref="B12"/>
    </sheetView>
  </sheetViews>
  <sheetFormatPr baseColWidth="12" defaultRowHeight="18" x14ac:dyDescent="0"/>
  <cols>
    <col min="8" max="8" width="14.1640625" customWidth="1"/>
    <col min="14" max="15" width="14.6640625" customWidth="1"/>
    <col min="16" max="16" width="13.6640625" customWidth="1"/>
    <col min="20" max="20" width="12.83203125" customWidth="1"/>
    <col min="21" max="21" width="40.83203125" bestFit="1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44</v>
      </c>
      <c r="O1" t="s">
        <v>45</v>
      </c>
      <c r="P1" t="s">
        <v>46</v>
      </c>
      <c r="Q1" t="s">
        <v>20</v>
      </c>
      <c r="R1" t="s">
        <v>21</v>
      </c>
      <c r="S1" t="s">
        <v>22</v>
      </c>
      <c r="T1" t="s">
        <v>34</v>
      </c>
      <c r="U1" t="s">
        <v>47</v>
      </c>
    </row>
    <row r="2" spans="1:21">
      <c r="A2" s="6">
        <f t="shared" ref="A2:A11" si="0">IF(B2="", "", ROW()-1)</f>
        <v>1</v>
      </c>
      <c r="B2" s="7" t="s">
        <v>50</v>
      </c>
      <c r="C2" s="7"/>
      <c r="D2" s="9"/>
      <c r="E2" s="7"/>
      <c r="F2" s="8"/>
      <c r="G2" s="9"/>
      <c r="H2" s="7"/>
      <c r="I2" s="9"/>
      <c r="J2" s="10" t="str">
        <f>IF(テーブル12[[#This Row],[販売日]]="","",テーブル12[[#This Row],[販売日]]-テーブル12[[#This Row],[出品日]])</f>
        <v/>
      </c>
      <c r="K2" s="8"/>
      <c r="L2" s="8"/>
      <c r="M2" s="8" t="str">
        <f>IF(テーブル12[[#This Row],[商品価格]]="","",SUM(K2:L2))</f>
        <v/>
      </c>
      <c r="N2" s="16" t="str">
        <f>IF(テーブル12[[#This Row],[商品価格]]="","",テーブル12[[#This Row],[商品価格]]*0.054)</f>
        <v/>
      </c>
      <c r="O2" s="14" t="str">
        <f>IF(テーブル12[[#This Row],[売上金額]]="","",テーブル12[[#This Row],[売上金額]]-テーブル12[[#This Row],[落札手数料]])</f>
        <v/>
      </c>
      <c r="P2" s="8"/>
      <c r="Q2" s="8"/>
      <c r="R2" s="14" t="str">
        <f>IF(テーブル12[[#This Row],[売上総計]]="","",テーブル12[[#This Row],[売上総計]]-テーブル12[[#This Row],[国内送料]]-テーブル12[[#This Row],[その他費用]]-テーブル12[[#This Row],[仕入価格]])</f>
        <v/>
      </c>
      <c r="S2" s="15" t="str">
        <f>IF(テーブル12[[#This Row],[利益]]="","",テーブル12[[#This Row],[利益]]/テーブル12[[#This Row],[売上金額]])</f>
        <v/>
      </c>
      <c r="T2" s="9"/>
      <c r="U2" s="7"/>
    </row>
    <row r="3" spans="1:21">
      <c r="A3" s="17">
        <f t="shared" si="0"/>
        <v>2</v>
      </c>
      <c r="B3" s="7" t="s">
        <v>51</v>
      </c>
      <c r="D3" s="1"/>
      <c r="F3" s="3"/>
      <c r="G3" s="1"/>
      <c r="I3" s="1"/>
      <c r="J3" s="18" t="str">
        <f>IF(テーブル12[[#This Row],[販売日]]="","",テーブル12[[#This Row],[販売日]]-テーブル12[[#This Row],[出品日]])</f>
        <v/>
      </c>
      <c r="K3" s="3"/>
      <c r="L3" s="3"/>
      <c r="M3" s="3" t="str">
        <f>IF(テーブル12[[#This Row],[商品価格]]="","",SUM(K3:L3))</f>
        <v/>
      </c>
      <c r="N3" s="5" t="str">
        <f>IF(テーブル12[[#This Row],[商品価格]]="","",テーブル12[[#This Row],[商品価格]]*0.054)</f>
        <v/>
      </c>
      <c r="O3" s="4" t="str">
        <f>IF(テーブル12[[#This Row],[売上金額]]="","",テーブル12[[#This Row],[売上金額]]-テーブル12[[#This Row],[落札手数料]])</f>
        <v/>
      </c>
      <c r="P3" s="3"/>
      <c r="Q3" s="3"/>
      <c r="R3" s="4" t="str">
        <f>IF(テーブル12[[#This Row],[売上総計]]="","",テーブル12[[#This Row],[売上総計]]-テーブル12[[#This Row],[国内送料]]-テーブル12[[#This Row],[その他費用]]-テーブル12[[#This Row],[仕入価格]])</f>
        <v/>
      </c>
      <c r="S3" s="19" t="str">
        <f>IF(テーブル12[[#This Row],[利益]]="","",テーブル12[[#This Row],[利益]]/テーブル12[[#This Row],[売上金額]])</f>
        <v/>
      </c>
      <c r="T3" s="1"/>
    </row>
    <row r="4" spans="1:21">
      <c r="A4" s="17">
        <f t="shared" si="0"/>
        <v>3</v>
      </c>
      <c r="B4" s="7" t="s">
        <v>52</v>
      </c>
      <c r="D4" s="1"/>
      <c r="F4" s="3"/>
      <c r="G4" s="1"/>
      <c r="I4" s="1"/>
      <c r="J4" s="18" t="str">
        <f>IF(テーブル12[[#This Row],[販売日]]="","",テーブル12[[#This Row],[販売日]]-テーブル12[[#This Row],[出品日]])</f>
        <v/>
      </c>
      <c r="K4" s="3"/>
      <c r="L4" s="3"/>
      <c r="M4" s="3" t="str">
        <f>IF(テーブル12[[#This Row],[商品価格]]="","",SUM(K4:L4))</f>
        <v/>
      </c>
      <c r="N4" s="5" t="str">
        <f>IF(テーブル12[[#This Row],[商品価格]]="","",テーブル12[[#This Row],[商品価格]]*0.054)</f>
        <v/>
      </c>
      <c r="O4" s="4" t="str">
        <f>IF(テーブル12[[#This Row],[売上金額]]="","",テーブル12[[#This Row],[売上金額]]-テーブル12[[#This Row],[落札手数料]])</f>
        <v/>
      </c>
      <c r="P4" s="3"/>
      <c r="Q4" s="3"/>
      <c r="R4" s="4" t="str">
        <f>IF(テーブル12[[#This Row],[売上総計]]="","",テーブル12[[#This Row],[売上総計]]-テーブル12[[#This Row],[国内送料]]-テーブル12[[#This Row],[その他費用]]-テーブル12[[#This Row],[仕入価格]])</f>
        <v/>
      </c>
      <c r="S4" s="19" t="str">
        <f>IF(テーブル12[[#This Row],[利益]]="","",テーブル12[[#This Row],[利益]]/テーブル12[[#This Row],[売上金額]])</f>
        <v/>
      </c>
      <c r="T4" s="1"/>
    </row>
    <row r="5" spans="1:21">
      <c r="A5" s="17">
        <f t="shared" si="0"/>
        <v>4</v>
      </c>
      <c r="B5" s="7" t="s">
        <v>53</v>
      </c>
      <c r="D5" s="1"/>
      <c r="F5" s="3"/>
      <c r="G5" s="1"/>
      <c r="I5" s="1"/>
      <c r="J5" s="18" t="str">
        <f>IF(テーブル12[[#This Row],[販売日]]="","",テーブル12[[#This Row],[販売日]]-テーブル12[[#This Row],[出品日]])</f>
        <v/>
      </c>
      <c r="K5" s="3"/>
      <c r="L5" s="3"/>
      <c r="M5" s="3" t="str">
        <f>IF(テーブル12[[#This Row],[商品価格]]="","",SUM(K5:L5))</f>
        <v/>
      </c>
      <c r="N5" s="5" t="str">
        <f>IF(テーブル12[[#This Row],[商品価格]]="","",テーブル12[[#This Row],[商品価格]]*0.054)</f>
        <v/>
      </c>
      <c r="O5" s="4" t="str">
        <f>IF(テーブル12[[#This Row],[売上金額]]="","",テーブル12[[#This Row],[売上金額]]-テーブル12[[#This Row],[落札手数料]])</f>
        <v/>
      </c>
      <c r="P5" s="3"/>
      <c r="Q5" s="3"/>
      <c r="R5" s="4" t="str">
        <f>IF(テーブル12[[#This Row],[売上総計]]="","",テーブル12[[#This Row],[売上総計]]-テーブル12[[#This Row],[国内送料]]-テーブル12[[#This Row],[その他費用]]-テーブル12[[#This Row],[仕入価格]])</f>
        <v/>
      </c>
      <c r="S5" s="19" t="str">
        <f>IF(テーブル12[[#This Row],[利益]]="","",テーブル12[[#This Row],[利益]]/テーブル12[[#This Row],[売上金額]])</f>
        <v/>
      </c>
      <c r="T5" s="1"/>
    </row>
    <row r="6" spans="1:21">
      <c r="A6" s="17">
        <f t="shared" si="0"/>
        <v>5</v>
      </c>
      <c r="B6" s="7" t="s">
        <v>54</v>
      </c>
      <c r="D6" s="1"/>
      <c r="F6" s="3"/>
      <c r="G6" s="1"/>
      <c r="I6" s="1"/>
      <c r="J6" s="18" t="str">
        <f>IF(テーブル12[[#This Row],[販売日]]="","",テーブル12[[#This Row],[販売日]]-テーブル12[[#This Row],[出品日]])</f>
        <v/>
      </c>
      <c r="K6" s="3"/>
      <c r="L6" s="3"/>
      <c r="M6" s="3" t="str">
        <f>IF(テーブル12[[#This Row],[商品価格]]="","",SUM(K6:L6))</f>
        <v/>
      </c>
      <c r="N6" s="5" t="str">
        <f>IF(テーブル12[[#This Row],[商品価格]]="","",テーブル12[[#This Row],[商品価格]]*0.054)</f>
        <v/>
      </c>
      <c r="O6" s="4" t="str">
        <f>IF(テーブル12[[#This Row],[売上金額]]="","",テーブル12[[#This Row],[売上金額]]-テーブル12[[#This Row],[落札手数料]])</f>
        <v/>
      </c>
      <c r="P6" s="3"/>
      <c r="Q6" s="3"/>
      <c r="R6" s="4" t="str">
        <f>IF(テーブル12[[#This Row],[売上総計]]="","",テーブル12[[#This Row],[売上総計]]-テーブル12[[#This Row],[国内送料]]-テーブル12[[#This Row],[その他費用]]-テーブル12[[#This Row],[仕入価格]])</f>
        <v/>
      </c>
      <c r="S6" s="19" t="str">
        <f>IF(テーブル12[[#This Row],[利益]]="","",テーブル12[[#This Row],[利益]]/テーブル12[[#This Row],[売上金額]])</f>
        <v/>
      </c>
      <c r="T6" s="1"/>
    </row>
    <row r="7" spans="1:21">
      <c r="A7" s="17">
        <f t="shared" si="0"/>
        <v>6</v>
      </c>
      <c r="B7" s="7" t="s">
        <v>55</v>
      </c>
      <c r="D7" s="1"/>
      <c r="F7" s="3"/>
      <c r="G7" s="1"/>
      <c r="I7" s="1"/>
      <c r="J7" s="18" t="str">
        <f>IF(テーブル12[[#This Row],[販売日]]="","",テーブル12[[#This Row],[販売日]]-テーブル12[[#This Row],[出品日]])</f>
        <v/>
      </c>
      <c r="K7" s="3"/>
      <c r="L7" s="3"/>
      <c r="M7" s="3" t="str">
        <f>IF(テーブル12[[#This Row],[商品価格]]="","",SUM(K7:L7))</f>
        <v/>
      </c>
      <c r="N7" s="5" t="str">
        <f>IF(テーブル12[[#This Row],[商品価格]]="","",テーブル12[[#This Row],[商品価格]]*0.054)</f>
        <v/>
      </c>
      <c r="O7" s="4" t="str">
        <f>IF(テーブル12[[#This Row],[売上金額]]="","",テーブル12[[#This Row],[売上金額]]-テーブル12[[#This Row],[落札手数料]])</f>
        <v/>
      </c>
      <c r="P7" s="3"/>
      <c r="Q7" s="3"/>
      <c r="R7" s="4" t="str">
        <f>IF(テーブル12[[#This Row],[売上総計]]="","",テーブル12[[#This Row],[売上総計]]-テーブル12[[#This Row],[国内送料]]-テーブル12[[#This Row],[その他費用]]-テーブル12[[#This Row],[仕入価格]])</f>
        <v/>
      </c>
      <c r="S7" s="19" t="str">
        <f>IF(テーブル12[[#This Row],[利益]]="","",テーブル12[[#This Row],[利益]]/テーブル12[[#This Row],[売上金額]])</f>
        <v/>
      </c>
      <c r="T7" s="1"/>
    </row>
    <row r="8" spans="1:21">
      <c r="A8" s="17">
        <f t="shared" si="0"/>
        <v>7</v>
      </c>
      <c r="B8" s="7" t="s">
        <v>56</v>
      </c>
      <c r="D8" s="1"/>
      <c r="F8" s="3"/>
      <c r="G8" s="1"/>
      <c r="I8" s="1"/>
      <c r="J8" s="18" t="str">
        <f>IF(テーブル12[[#This Row],[販売日]]="","",テーブル12[[#This Row],[販売日]]-テーブル12[[#This Row],[出品日]])</f>
        <v/>
      </c>
      <c r="K8" s="3"/>
      <c r="L8" s="3"/>
      <c r="M8" s="3" t="str">
        <f>IF(テーブル12[[#This Row],[商品価格]]="","",SUM(K8:L8))</f>
        <v/>
      </c>
      <c r="N8" s="5" t="str">
        <f>IF(テーブル12[[#This Row],[商品価格]]="","",テーブル12[[#This Row],[商品価格]]*0.054)</f>
        <v/>
      </c>
      <c r="O8" s="4" t="str">
        <f>IF(テーブル12[[#This Row],[売上金額]]="","",テーブル12[[#This Row],[売上金額]]-テーブル12[[#This Row],[落札手数料]])</f>
        <v/>
      </c>
      <c r="P8" s="3"/>
      <c r="Q8" s="3"/>
      <c r="R8" s="4" t="str">
        <f>IF(テーブル12[[#This Row],[売上総計]]="","",テーブル12[[#This Row],[売上総計]]-テーブル12[[#This Row],[国内送料]]-テーブル12[[#This Row],[その他費用]]-テーブル12[[#This Row],[仕入価格]])</f>
        <v/>
      </c>
      <c r="S8" s="19" t="str">
        <f>IF(テーブル12[[#This Row],[利益]]="","",テーブル12[[#This Row],[利益]]/テーブル12[[#This Row],[売上金額]])</f>
        <v/>
      </c>
      <c r="T8" s="1"/>
    </row>
    <row r="9" spans="1:21">
      <c r="A9" s="17">
        <f t="shared" si="0"/>
        <v>8</v>
      </c>
      <c r="B9" s="7" t="s">
        <v>57</v>
      </c>
      <c r="D9" s="1"/>
      <c r="F9" s="3"/>
      <c r="G9" s="1"/>
      <c r="I9" s="1"/>
      <c r="J9" s="18" t="str">
        <f>IF(テーブル12[[#This Row],[販売日]]="","",テーブル12[[#This Row],[販売日]]-テーブル12[[#This Row],[出品日]])</f>
        <v/>
      </c>
      <c r="K9" s="3"/>
      <c r="L9" s="3"/>
      <c r="M9" s="3" t="str">
        <f>IF(テーブル12[[#This Row],[商品価格]]="","",SUM(K9:L9))</f>
        <v/>
      </c>
      <c r="N9" s="5" t="str">
        <f>IF(テーブル12[[#This Row],[商品価格]]="","",テーブル12[[#This Row],[商品価格]]*0.054)</f>
        <v/>
      </c>
      <c r="O9" s="4" t="str">
        <f>IF(テーブル12[[#This Row],[売上金額]]="","",テーブル12[[#This Row],[売上金額]]-テーブル12[[#This Row],[落札手数料]])</f>
        <v/>
      </c>
      <c r="P9" s="3"/>
      <c r="Q9" s="3"/>
      <c r="R9" s="4" t="str">
        <f>IF(テーブル12[[#This Row],[売上総計]]="","",テーブル12[[#This Row],[売上総計]]-テーブル12[[#This Row],[国内送料]]-テーブル12[[#This Row],[その他費用]]-テーブル12[[#This Row],[仕入価格]])</f>
        <v/>
      </c>
      <c r="S9" s="19" t="str">
        <f>IF(テーブル12[[#This Row],[利益]]="","",テーブル12[[#This Row],[利益]]/テーブル12[[#This Row],[売上金額]])</f>
        <v/>
      </c>
      <c r="T9" s="1"/>
    </row>
    <row r="10" spans="1:21">
      <c r="A10" s="17">
        <f t="shared" si="0"/>
        <v>9</v>
      </c>
      <c r="B10" s="7" t="s">
        <v>58</v>
      </c>
      <c r="D10" s="1"/>
      <c r="F10" s="3"/>
      <c r="G10" s="1"/>
      <c r="I10" s="1"/>
      <c r="J10" s="18" t="str">
        <f>IF(テーブル12[[#This Row],[販売日]]="","",テーブル12[[#This Row],[販売日]]-テーブル12[[#This Row],[出品日]])</f>
        <v/>
      </c>
      <c r="K10" s="3"/>
      <c r="L10" s="3"/>
      <c r="M10" s="3" t="str">
        <f>IF(テーブル12[[#This Row],[商品価格]]="","",SUM(K10:L10))</f>
        <v/>
      </c>
      <c r="N10" s="5" t="str">
        <f>IF(テーブル12[[#This Row],[商品価格]]="","",テーブル12[[#This Row],[商品価格]]*0.054)</f>
        <v/>
      </c>
      <c r="O10" s="4" t="str">
        <f>IF(テーブル12[[#This Row],[売上金額]]="","",テーブル12[[#This Row],[売上金額]]-テーブル12[[#This Row],[落札手数料]])</f>
        <v/>
      </c>
      <c r="P10" s="3"/>
      <c r="Q10" s="3"/>
      <c r="R10" s="4" t="str">
        <f>IF(テーブル12[[#This Row],[売上総計]]="","",テーブル12[[#This Row],[売上総計]]-テーブル12[[#This Row],[国内送料]]-テーブル12[[#This Row],[その他費用]]-テーブル12[[#This Row],[仕入価格]])</f>
        <v/>
      </c>
      <c r="S10" s="19" t="str">
        <f>IF(テーブル12[[#This Row],[利益]]="","",テーブル12[[#This Row],[利益]]/テーブル12[[#This Row],[売上金額]])</f>
        <v/>
      </c>
      <c r="T10" s="1"/>
    </row>
    <row r="11" spans="1:21">
      <c r="A11" s="6">
        <f t="shared" si="0"/>
        <v>10</v>
      </c>
      <c r="B11" s="7" t="s">
        <v>59</v>
      </c>
      <c r="C11" s="7"/>
      <c r="D11" s="9"/>
      <c r="E11" s="7"/>
      <c r="F11" s="8"/>
      <c r="G11" s="9"/>
      <c r="H11" s="7"/>
      <c r="I11" s="9"/>
      <c r="J11" s="10" t="str">
        <f>IF(テーブル12[[#This Row],[販売日]]="","",テーブル12[[#This Row],[販売日]]-テーブル12[[#This Row],[出品日]])</f>
        <v/>
      </c>
      <c r="K11" s="8"/>
      <c r="L11" s="8"/>
      <c r="M11" s="8" t="str">
        <f>IF(テーブル12[[#This Row],[商品価格]]="","",SUM(K11:L11))</f>
        <v/>
      </c>
      <c r="N11" s="16" t="str">
        <f>IF(テーブル12[[#This Row],[商品価格]]="","",テーブル12[[#This Row],[商品価格]]*0.054)</f>
        <v/>
      </c>
      <c r="O11" s="14" t="str">
        <f>IF(テーブル12[[#This Row],[売上金額]]="","",テーブル12[[#This Row],[売上金額]]-テーブル12[[#This Row],[落札手数料]])</f>
        <v/>
      </c>
      <c r="P11" s="8"/>
      <c r="Q11" s="8"/>
      <c r="R11" s="14" t="str">
        <f>IF(テーブル12[[#This Row],[売上総計]]="","",テーブル12[[#This Row],[売上総計]]-テーブル12[[#This Row],[国内送料]]-テーブル12[[#This Row],[その他費用]]-テーブル12[[#This Row],[仕入価格]])</f>
        <v/>
      </c>
      <c r="S11" s="15" t="str">
        <f>IF(テーブル12[[#This Row],[利益]]="","",テーブル12[[#This Row],[利益]]/テーブル12[[#This Row],[売上金額]])</f>
        <v/>
      </c>
      <c r="T11" s="9"/>
      <c r="U11" s="7"/>
    </row>
  </sheetData>
  <phoneticPr fontId="2"/>
  <conditionalFormatting sqref="A2:U11">
    <cfRule type="expression" dxfId="41" priority="117">
      <formula>$C2="注文"</formula>
    </cfRule>
    <cfRule type="expression" dxfId="40" priority="118">
      <formula>$C2="入金完了"</formula>
    </cfRule>
    <cfRule type="expression" dxfId="39" priority="119">
      <formula>$C2="受取"</formula>
    </cfRule>
    <cfRule type="expression" dxfId="38" priority="120">
      <formula>$C2="代行業者へ発送"</formula>
    </cfRule>
    <cfRule type="expression" dxfId="37" priority="121">
      <formula>$C2="落札"</formula>
    </cfRule>
    <cfRule type="expression" dxfId="36" priority="122">
      <formula>$C2="入金確認済"</formula>
    </cfRule>
    <cfRule type="expression" dxfId="35" priority="123">
      <formula>$C2="発送完了"</formula>
    </cfRule>
    <cfRule type="expression" dxfId="34" priority="124">
      <formula>$C2="キャンセル"</formula>
    </cfRule>
    <cfRule type="expression" dxfId="33" priority="125">
      <formula>$C2="一部返金"</formula>
    </cfRule>
    <cfRule type="expression" dxfId="32" priority="126">
      <formula>$C2="出品取消"</formula>
    </cfRule>
  </conditionalFormatting>
  <conditionalFormatting sqref="B3:B11">
    <cfRule type="expression" dxfId="31" priority="1">
      <formula>$C3="注文"</formula>
    </cfRule>
    <cfRule type="expression" dxfId="30" priority="2">
      <formula>$C3="入金完了"</formula>
    </cfRule>
    <cfRule type="expression" dxfId="29" priority="3">
      <formula>$C3="受取"</formula>
    </cfRule>
    <cfRule type="expression" dxfId="28" priority="4">
      <formula>$C3="代行業者へ発送"</formula>
    </cfRule>
    <cfRule type="expression" dxfId="27" priority="5">
      <formula>$C3="落札"</formula>
    </cfRule>
    <cfRule type="expression" dxfId="26" priority="6">
      <formula>$C3="入金確認済"</formula>
    </cfRule>
    <cfRule type="expression" dxfId="25" priority="7">
      <formula>$C3="発送完了"</formula>
    </cfRule>
    <cfRule type="expression" dxfId="24" priority="8">
      <formula>$C3="キャンセル"</formula>
    </cfRule>
    <cfRule type="expression" dxfId="23" priority="9">
      <formula>$C3="一部返金"</formula>
    </cfRule>
    <cfRule type="expression" dxfId="22" priority="10">
      <formula>$C3="出品取消"</formula>
    </cfRule>
  </conditionalFormatting>
  <dataValidations count="1">
    <dataValidation type="list" allowBlank="1" showInputMessage="1" showErrorMessage="1" sqref="C2:C11">
      <formula1>[0]!ステータス</formula1>
    </dataValidation>
  </dataValidations>
  <pageMargins left="0.7" right="0.7" top="0.75" bottom="0.75" header="0.3" footer="0.3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baseColWidth="12" defaultRowHeight="18" x14ac:dyDescent="0"/>
  <sheetData>
    <row r="1" spans="1:3">
      <c r="A1" t="s">
        <v>2</v>
      </c>
      <c r="B1" t="s">
        <v>35</v>
      </c>
    </row>
    <row r="2" spans="1:3">
      <c r="B2" s="2">
        <v>0</v>
      </c>
    </row>
    <row r="3" spans="1:3">
      <c r="A3" t="s">
        <v>25</v>
      </c>
      <c r="B3" s="2">
        <v>0.04</v>
      </c>
      <c r="C3" t="s">
        <v>39</v>
      </c>
    </row>
    <row r="4" spans="1:3">
      <c r="A4" t="s">
        <v>26</v>
      </c>
      <c r="B4" s="2">
        <v>0.06</v>
      </c>
      <c r="C4" t="s">
        <v>40</v>
      </c>
    </row>
    <row r="5" spans="1:3">
      <c r="A5" t="s">
        <v>27</v>
      </c>
      <c r="B5" s="2">
        <v>7.0000000000000007E-2</v>
      </c>
      <c r="C5" t="s">
        <v>36</v>
      </c>
    </row>
    <row r="6" spans="1:3">
      <c r="A6" t="s">
        <v>49</v>
      </c>
      <c r="B6" s="2">
        <v>0.08</v>
      </c>
      <c r="C6" t="s">
        <v>37</v>
      </c>
    </row>
    <row r="7" spans="1:3">
      <c r="A7" t="s">
        <v>28</v>
      </c>
      <c r="B7" s="2">
        <v>0.09</v>
      </c>
      <c r="C7" t="s">
        <v>41</v>
      </c>
    </row>
    <row r="8" spans="1:3">
      <c r="A8" t="s">
        <v>29</v>
      </c>
      <c r="B8" s="2">
        <v>0.1</v>
      </c>
      <c r="C8" t="s">
        <v>38</v>
      </c>
    </row>
    <row r="9" spans="1:3">
      <c r="A9" t="s">
        <v>30</v>
      </c>
      <c r="B9" s="2">
        <v>0.11</v>
      </c>
    </row>
    <row r="10" spans="1:3">
      <c r="A10" t="s">
        <v>31</v>
      </c>
    </row>
    <row r="11" spans="1:3">
      <c r="A11" t="s">
        <v>32</v>
      </c>
    </row>
    <row r="12" spans="1:3">
      <c r="A12" t="s">
        <v>33</v>
      </c>
    </row>
    <row r="13" spans="1:3">
      <c r="A13" t="s">
        <v>48</v>
      </c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eBay管理シート</vt:lpstr>
      <vt:lpstr>ヤフオク管理シート</vt:lpstr>
      <vt:lpstr>リスト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2014-09-09T06:12:27Z</dcterms:created>
  <dcterms:modified xsi:type="dcterms:W3CDTF">2015-02-03T10:31:26Z</dcterms:modified>
  <cp:category/>
</cp:coreProperties>
</file>